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kobishvili\Desktop\ბ ი უ ჯ ე ტ ი 2020-2023 წ.წ\"/>
    </mc:Choice>
  </mc:AlternateContent>
  <bookViews>
    <workbookView xWindow="0" yWindow="0" windowWidth="28770" windowHeight="12270"/>
  </bookViews>
  <sheets>
    <sheet name="განწერის დონეზე" sheetId="3" r:id="rId1"/>
  </sheets>
  <definedNames>
    <definedName name="_xlnm._FilterDatabase" localSheetId="0" hidden="1">'განწერის დონეზე'!$A$6:$Z$1531</definedName>
    <definedName name="_xlnm.Print_Area" localSheetId="0">'განწერის დონეზე'!$B$1:$Z$1531</definedName>
  </definedNames>
  <calcPr calcId="162913"/>
</workbook>
</file>

<file path=xl/calcChain.xml><?xml version="1.0" encoding="utf-8"?>
<calcChain xmlns="http://schemas.openxmlformats.org/spreadsheetml/2006/main">
  <c r="Q902" i="3" l="1"/>
  <c r="F150" i="3" l="1"/>
  <c r="F151" i="3"/>
  <c r="F152" i="3"/>
  <c r="F153" i="3"/>
  <c r="F154" i="3"/>
  <c r="F155" i="3"/>
  <c r="F156" i="3"/>
  <c r="F157" i="3"/>
  <c r="F158" i="3"/>
  <c r="F159" i="3"/>
  <c r="E151" i="3"/>
  <c r="E152" i="3"/>
  <c r="E153" i="3"/>
  <c r="E154" i="3"/>
  <c r="E156" i="3"/>
  <c r="E157" i="3"/>
  <c r="E158" i="3"/>
  <c r="E159" i="3"/>
  <c r="E150" i="3"/>
  <c r="E24" i="3"/>
  <c r="E333" i="3"/>
  <c r="E319" i="3"/>
  <c r="E170" i="3"/>
  <c r="E168" i="3"/>
  <c r="E165" i="3"/>
  <c r="E164" i="3"/>
  <c r="E46" i="3"/>
  <c r="E44" i="3"/>
  <c r="E42" i="3"/>
  <c r="E39" i="3"/>
  <c r="E38" i="3"/>
  <c r="Q1341" i="3" l="1"/>
  <c r="X169" i="3"/>
  <c r="X141" i="3"/>
  <c r="R141" i="3"/>
  <c r="W141" i="3"/>
  <c r="Q141" i="3"/>
  <c r="T476" i="3" l="1"/>
  <c r="Q476" i="3"/>
  <c r="T463" i="3" l="1"/>
  <c r="T462" i="3"/>
  <c r="W337" i="3"/>
  <c r="W331" i="3" s="1"/>
  <c r="W328" i="3" s="1"/>
  <c r="W323" i="3"/>
  <c r="W317" i="3" s="1"/>
  <c r="W314" i="3" s="1"/>
  <c r="W309" i="3"/>
  <c r="W303" i="3"/>
  <c r="W300" i="3" s="1"/>
  <c r="W295" i="3"/>
  <c r="W289" i="3" s="1"/>
  <c r="W286" i="3" s="1"/>
  <c r="W281" i="3"/>
  <c r="W275" i="3" s="1"/>
  <c r="W272" i="3" s="1"/>
  <c r="W267" i="3"/>
  <c r="W261" i="3" s="1"/>
  <c r="W258" i="3" s="1"/>
  <c r="W253" i="3"/>
  <c r="W247" i="3" s="1"/>
  <c r="W244" i="3" s="1"/>
  <c r="W239" i="3"/>
  <c r="W233" i="3" s="1"/>
  <c r="W230" i="3" s="1"/>
  <c r="W225" i="3"/>
  <c r="W219" i="3" s="1"/>
  <c r="W216" i="3" s="1"/>
  <c r="W211" i="3"/>
  <c r="W205" i="3" s="1"/>
  <c r="W202" i="3" s="1"/>
  <c r="W197" i="3"/>
  <c r="W191" i="3"/>
  <c r="W188" i="3" s="1"/>
  <c r="W183" i="3"/>
  <c r="W177" i="3" s="1"/>
  <c r="W174" i="3" s="1"/>
  <c r="T169" i="3"/>
  <c r="T163" i="3" s="1"/>
  <c r="T150" i="3"/>
  <c r="T151" i="3"/>
  <c r="T337" i="3"/>
  <c r="T331" i="3" s="1"/>
  <c r="T328" i="3" s="1"/>
  <c r="T323" i="3"/>
  <c r="T317" i="3" s="1"/>
  <c r="T314" i="3" s="1"/>
  <c r="T309" i="3"/>
  <c r="T303" i="3" s="1"/>
  <c r="T300" i="3" s="1"/>
  <c r="T295" i="3"/>
  <c r="T289" i="3" s="1"/>
  <c r="T286" i="3" s="1"/>
  <c r="T281" i="3"/>
  <c r="T275" i="3" s="1"/>
  <c r="T272" i="3" s="1"/>
  <c r="T267" i="3"/>
  <c r="T261" i="3" s="1"/>
  <c r="T258" i="3" s="1"/>
  <c r="T253" i="3"/>
  <c r="T247" i="3" s="1"/>
  <c r="T244" i="3" s="1"/>
  <c r="T239" i="3"/>
  <c r="T233" i="3" s="1"/>
  <c r="T230" i="3" s="1"/>
  <c r="T225" i="3"/>
  <c r="T219" i="3" s="1"/>
  <c r="T216" i="3" s="1"/>
  <c r="T211" i="3"/>
  <c r="T205" i="3" s="1"/>
  <c r="T202" i="3" s="1"/>
  <c r="T197" i="3"/>
  <c r="T191" i="3" s="1"/>
  <c r="T188" i="3" s="1"/>
  <c r="T183" i="3"/>
  <c r="T177" i="3" s="1"/>
  <c r="T174" i="3" s="1"/>
  <c r="T159" i="3"/>
  <c r="T158" i="3"/>
  <c r="T157" i="3"/>
  <c r="T156" i="3"/>
  <c r="T154" i="3"/>
  <c r="T153" i="3"/>
  <c r="T152" i="3"/>
  <c r="T148" i="3"/>
  <c r="T147" i="3"/>
  <c r="T155" i="3" l="1"/>
  <c r="T149" i="3"/>
  <c r="T160" i="3"/>
  <c r="T146" i="3" s="1"/>
  <c r="Q150" i="3"/>
  <c r="H147" i="3"/>
  <c r="H148" i="3"/>
  <c r="W379" i="3" l="1"/>
  <c r="T379" i="3"/>
  <c r="W1474" i="3"/>
  <c r="W1473" i="3"/>
  <c r="T1474" i="3"/>
  <c r="T1473" i="3"/>
  <c r="T1472" i="3"/>
  <c r="T1471" i="3" s="1"/>
  <c r="Q1472" i="3"/>
  <c r="Q1474" i="3"/>
  <c r="Q1473" i="3"/>
  <c r="W127" i="3" l="1"/>
  <c r="T127" i="3"/>
  <c r="Q127" i="3"/>
  <c r="T113" i="3"/>
  <c r="T67" i="3"/>
  <c r="T66" i="3"/>
  <c r="Q67" i="3"/>
  <c r="Q66" i="3"/>
  <c r="K106" i="3"/>
  <c r="W771" i="3" l="1"/>
  <c r="T771" i="3"/>
  <c r="R351" i="3"/>
  <c r="Q351" i="3"/>
  <c r="X351" i="3"/>
  <c r="W351" i="3"/>
  <c r="S1531" i="3" l="1"/>
  <c r="S1530" i="3"/>
  <c r="S1529" i="3"/>
  <c r="S1528" i="3"/>
  <c r="U1527" i="3"/>
  <c r="T1527" i="3"/>
  <c r="S1527" i="3" s="1"/>
  <c r="S1526" i="3"/>
  <c r="S1525" i="3"/>
  <c r="S1524" i="3"/>
  <c r="S1523" i="3"/>
  <c r="S1522" i="3"/>
  <c r="U1521" i="3"/>
  <c r="S1520" i="3"/>
  <c r="S1519" i="3"/>
  <c r="U1518" i="3"/>
  <c r="S1517" i="3"/>
  <c r="S1516" i="3"/>
  <c r="S1515" i="3"/>
  <c r="S1514" i="3"/>
  <c r="U1513" i="3"/>
  <c r="T1513" i="3"/>
  <c r="S1512" i="3"/>
  <c r="S1511" i="3"/>
  <c r="S1510" i="3"/>
  <c r="S1509" i="3"/>
  <c r="S1508" i="3"/>
  <c r="T1507" i="3"/>
  <c r="T1504" i="3" s="1"/>
  <c r="S1506" i="3"/>
  <c r="S1505" i="3"/>
  <c r="S1503" i="3"/>
  <c r="S1502" i="3"/>
  <c r="S1501" i="3"/>
  <c r="S1500" i="3"/>
  <c r="U1499" i="3"/>
  <c r="T1499" i="3"/>
  <c r="S1498" i="3"/>
  <c r="S1497" i="3"/>
  <c r="S1496" i="3"/>
  <c r="S1495" i="3"/>
  <c r="S1494" i="3"/>
  <c r="T1493" i="3"/>
  <c r="T1490" i="3" s="1"/>
  <c r="S1492" i="3"/>
  <c r="S1491" i="3"/>
  <c r="S1489" i="3"/>
  <c r="S1488" i="3"/>
  <c r="S1487" i="3"/>
  <c r="S1486" i="3"/>
  <c r="U1485" i="3"/>
  <c r="T1485" i="3"/>
  <c r="S1484" i="3"/>
  <c r="S1483" i="3"/>
  <c r="S1482" i="3"/>
  <c r="S1481" i="3"/>
  <c r="S1480" i="3"/>
  <c r="T1479" i="3"/>
  <c r="T1476" i="3" s="1"/>
  <c r="S1478" i="3"/>
  <c r="S1477" i="3"/>
  <c r="S1475" i="3"/>
  <c r="S1474" i="3"/>
  <c r="S1473" i="3"/>
  <c r="S1459" i="3" s="1"/>
  <c r="S1472" i="3"/>
  <c r="S1458" i="3" s="1"/>
  <c r="U1471" i="3"/>
  <c r="S1471" i="3" s="1"/>
  <c r="S1470" i="3"/>
  <c r="S1469" i="3"/>
  <c r="S1468" i="3"/>
  <c r="S1467" i="3"/>
  <c r="S1466" i="3"/>
  <c r="T1465" i="3"/>
  <c r="T1462" i="3" s="1"/>
  <c r="T1448" i="3" s="1"/>
  <c r="S1464" i="3"/>
  <c r="S1450" i="3" s="1"/>
  <c r="S1463" i="3"/>
  <c r="U1461" i="3"/>
  <c r="T1461" i="3"/>
  <c r="S1461" i="3"/>
  <c r="U1460" i="3"/>
  <c r="U1418" i="3" s="1"/>
  <c r="T1460" i="3"/>
  <c r="T1418" i="3" s="1"/>
  <c r="S1460" i="3"/>
  <c r="U1459" i="3"/>
  <c r="U1417" i="3" s="1"/>
  <c r="T1459" i="3"/>
  <c r="T1417" i="3" s="1"/>
  <c r="U1458" i="3"/>
  <c r="U1416" i="3" s="1"/>
  <c r="T1458" i="3"/>
  <c r="T1416" i="3" s="1"/>
  <c r="U1457" i="3"/>
  <c r="T1457" i="3"/>
  <c r="U1456" i="3"/>
  <c r="U1414" i="3" s="1"/>
  <c r="T1456" i="3"/>
  <c r="U1455" i="3"/>
  <c r="U1413" i="3" s="1"/>
  <c r="T1455" i="3"/>
  <c r="T1413" i="3" s="1"/>
  <c r="U1454" i="3"/>
  <c r="U1412" i="3" s="1"/>
  <c r="T1454" i="3"/>
  <c r="T1412" i="3" s="1"/>
  <c r="U1453" i="3"/>
  <c r="U1411" i="3" s="1"/>
  <c r="T1453" i="3"/>
  <c r="S1453" i="3"/>
  <c r="U1452" i="3"/>
  <c r="U1410" i="3" s="1"/>
  <c r="T1452" i="3"/>
  <c r="T1410" i="3" s="1"/>
  <c r="U1450" i="3"/>
  <c r="T1450" i="3"/>
  <c r="T1408" i="3" s="1"/>
  <c r="U1449" i="3"/>
  <c r="U1407" i="3" s="1"/>
  <c r="T1449" i="3"/>
  <c r="S1447" i="3"/>
  <c r="S1446" i="3"/>
  <c r="S1445" i="3"/>
  <c r="S1444" i="3"/>
  <c r="U1443" i="3"/>
  <c r="U1437" i="3" s="1"/>
  <c r="U1434" i="3" s="1"/>
  <c r="T1443" i="3"/>
  <c r="T1437" i="3" s="1"/>
  <c r="S1442" i="3"/>
  <c r="S1441" i="3"/>
  <c r="S1440" i="3"/>
  <c r="S1439" i="3"/>
  <c r="S1438" i="3"/>
  <c r="S1436" i="3"/>
  <c r="S1435" i="3"/>
  <c r="S1433" i="3"/>
  <c r="S1432" i="3"/>
  <c r="S1431" i="3"/>
  <c r="S1417" i="3" s="1"/>
  <c r="S1430" i="3"/>
  <c r="U1429" i="3"/>
  <c r="T1429" i="3"/>
  <c r="S1428" i="3"/>
  <c r="S1427" i="3"/>
  <c r="S1426" i="3"/>
  <c r="S1425" i="3"/>
  <c r="S1424" i="3"/>
  <c r="T1423" i="3"/>
  <c r="S1422" i="3"/>
  <c r="S1421" i="3"/>
  <c r="U1419" i="3"/>
  <c r="T1419" i="3"/>
  <c r="T1415" i="3"/>
  <c r="T1414" i="3"/>
  <c r="T1411" i="3"/>
  <c r="U1408" i="3"/>
  <c r="T1407" i="3"/>
  <c r="S1405" i="3"/>
  <c r="S1404" i="3"/>
  <c r="S1403" i="3"/>
  <c r="S1402" i="3"/>
  <c r="U1401" i="3"/>
  <c r="T1401" i="3"/>
  <c r="S1401" i="3" s="1"/>
  <c r="S1400" i="3"/>
  <c r="S1399" i="3"/>
  <c r="S1398" i="3"/>
  <c r="S1397" i="3"/>
  <c r="S1396" i="3"/>
  <c r="U1395" i="3"/>
  <c r="U1392" i="3" s="1"/>
  <c r="S1394" i="3"/>
  <c r="S1393" i="3"/>
  <c r="S1391" i="3"/>
  <c r="S1390" i="3"/>
  <c r="S1389" i="3"/>
  <c r="S1388" i="3"/>
  <c r="U1387" i="3"/>
  <c r="U1381" i="3" s="1"/>
  <c r="U1378" i="3" s="1"/>
  <c r="T1387" i="3"/>
  <c r="S1386" i="3"/>
  <c r="S1385" i="3"/>
  <c r="S1384" i="3"/>
  <c r="S1383" i="3"/>
  <c r="S1382" i="3"/>
  <c r="T1381" i="3"/>
  <c r="S1380" i="3"/>
  <c r="S1379" i="3"/>
  <c r="S1377" i="3"/>
  <c r="S1363" i="3" s="1"/>
  <c r="S1376" i="3"/>
  <c r="S1375" i="3"/>
  <c r="S1361" i="3" s="1"/>
  <c r="S1374" i="3"/>
  <c r="U1373" i="3"/>
  <c r="U1359" i="3" s="1"/>
  <c r="T1373" i="3"/>
  <c r="S1372" i="3"/>
  <c r="S1371" i="3"/>
  <c r="S1370" i="3"/>
  <c r="S1356" i="3" s="1"/>
  <c r="S1369" i="3"/>
  <c r="S1368" i="3"/>
  <c r="T1367" i="3"/>
  <c r="S1366" i="3"/>
  <c r="S1365" i="3"/>
  <c r="U1363" i="3"/>
  <c r="T1363" i="3"/>
  <c r="U1362" i="3"/>
  <c r="T1362" i="3"/>
  <c r="S1362" i="3"/>
  <c r="U1361" i="3"/>
  <c r="T1361" i="3"/>
  <c r="U1360" i="3"/>
  <c r="T1360" i="3"/>
  <c r="U1358" i="3"/>
  <c r="T1358" i="3"/>
  <c r="U1357" i="3"/>
  <c r="T1357" i="3"/>
  <c r="S1357" i="3"/>
  <c r="U1356" i="3"/>
  <c r="T1356" i="3"/>
  <c r="U1355" i="3"/>
  <c r="T1355" i="3"/>
  <c r="U1354" i="3"/>
  <c r="T1354" i="3"/>
  <c r="U1352" i="3"/>
  <c r="T1352" i="3"/>
  <c r="S1352" i="3"/>
  <c r="U1351" i="3"/>
  <c r="T1351" i="3"/>
  <c r="S1349" i="3"/>
  <c r="S1348" i="3"/>
  <c r="S1347" i="3"/>
  <c r="S1346" i="3"/>
  <c r="U1345" i="3"/>
  <c r="U1339" i="3" s="1"/>
  <c r="U1336" i="3" s="1"/>
  <c r="T1345" i="3"/>
  <c r="S1344" i="3"/>
  <c r="S1343" i="3"/>
  <c r="S1342" i="3"/>
  <c r="S1341" i="3"/>
  <c r="S1340" i="3"/>
  <c r="S1338" i="3"/>
  <c r="S1337" i="3"/>
  <c r="S1335" i="3"/>
  <c r="S1334" i="3"/>
  <c r="S1333" i="3"/>
  <c r="S1332" i="3"/>
  <c r="U1331" i="3"/>
  <c r="U1325" i="3" s="1"/>
  <c r="U1322" i="3" s="1"/>
  <c r="T1331" i="3"/>
  <c r="S1330" i="3"/>
  <c r="S1329" i="3"/>
  <c r="S1328" i="3"/>
  <c r="S1327" i="3"/>
  <c r="S1326" i="3"/>
  <c r="S1324" i="3"/>
  <c r="S1323" i="3"/>
  <c r="S1321" i="3"/>
  <c r="S1320" i="3"/>
  <c r="S1319" i="3"/>
  <c r="S1318" i="3"/>
  <c r="U1317" i="3"/>
  <c r="U1311" i="3" s="1"/>
  <c r="U1308" i="3" s="1"/>
  <c r="T1317" i="3"/>
  <c r="S1316" i="3"/>
  <c r="S1315" i="3"/>
  <c r="S1314" i="3"/>
  <c r="S1313" i="3"/>
  <c r="S1312" i="3"/>
  <c r="S1310" i="3"/>
  <c r="S1309" i="3"/>
  <c r="S1307" i="3"/>
  <c r="S1306" i="3"/>
  <c r="S1305" i="3"/>
  <c r="S1304" i="3"/>
  <c r="U1303" i="3"/>
  <c r="U1297" i="3" s="1"/>
  <c r="U1294" i="3" s="1"/>
  <c r="T1303" i="3"/>
  <c r="S1302" i="3"/>
  <c r="S1301" i="3"/>
  <c r="S1300" i="3"/>
  <c r="S1299" i="3"/>
  <c r="S1298" i="3"/>
  <c r="S1296" i="3"/>
  <c r="S1295" i="3"/>
  <c r="S1293" i="3"/>
  <c r="S1292" i="3"/>
  <c r="S1291" i="3"/>
  <c r="S1290" i="3"/>
  <c r="U1289" i="3"/>
  <c r="T1289" i="3"/>
  <c r="S1288" i="3"/>
  <c r="S1287" i="3"/>
  <c r="S1286" i="3"/>
  <c r="S1285" i="3"/>
  <c r="S1284" i="3"/>
  <c r="U1283" i="3"/>
  <c r="U1280" i="3" s="1"/>
  <c r="S1282" i="3"/>
  <c r="S1281" i="3"/>
  <c r="S1279" i="3"/>
  <c r="S1278" i="3"/>
  <c r="S1277" i="3"/>
  <c r="S1276" i="3"/>
  <c r="U1275" i="3"/>
  <c r="U1269" i="3" s="1"/>
  <c r="U1266" i="3" s="1"/>
  <c r="T1275" i="3"/>
  <c r="S1274" i="3"/>
  <c r="S1273" i="3"/>
  <c r="S1272" i="3"/>
  <c r="S1271" i="3"/>
  <c r="S1270" i="3"/>
  <c r="S1268" i="3"/>
  <c r="S1267" i="3"/>
  <c r="S1265" i="3"/>
  <c r="S1264" i="3"/>
  <c r="S1263" i="3"/>
  <c r="S1262" i="3"/>
  <c r="U1261" i="3"/>
  <c r="U1255" i="3" s="1"/>
  <c r="U1252" i="3" s="1"/>
  <c r="T1261" i="3"/>
  <c r="S1260" i="3"/>
  <c r="S1259" i="3"/>
  <c r="S1258" i="3"/>
  <c r="S1257" i="3"/>
  <c r="S1256" i="3"/>
  <c r="S1254" i="3"/>
  <c r="S1253" i="3"/>
  <c r="S1251" i="3"/>
  <c r="S1237" i="3" s="1"/>
  <c r="S1250" i="3"/>
  <c r="S1249" i="3"/>
  <c r="S1248" i="3"/>
  <c r="U1247" i="3"/>
  <c r="T1247" i="3"/>
  <c r="S1246" i="3"/>
  <c r="S1245" i="3"/>
  <c r="S1244" i="3"/>
  <c r="S1230" i="3" s="1"/>
  <c r="S1243" i="3"/>
  <c r="S1242" i="3"/>
  <c r="S1240" i="3"/>
  <c r="S1239" i="3"/>
  <c r="U1237" i="3"/>
  <c r="U1139" i="3" s="1"/>
  <c r="T1237" i="3"/>
  <c r="T1139" i="3" s="1"/>
  <c r="U1236" i="3"/>
  <c r="T1236" i="3"/>
  <c r="T1138" i="3" s="1"/>
  <c r="U1235" i="3"/>
  <c r="T1235" i="3"/>
  <c r="T1137" i="3" s="1"/>
  <c r="U1234" i="3"/>
  <c r="U1136" i="3" s="1"/>
  <c r="T1234" i="3"/>
  <c r="S1234" i="3"/>
  <c r="U1232" i="3"/>
  <c r="U1134" i="3" s="1"/>
  <c r="T1232" i="3"/>
  <c r="T1134" i="3" s="1"/>
  <c r="S1232" i="3"/>
  <c r="U1231" i="3"/>
  <c r="T1231" i="3"/>
  <c r="T1133" i="3" s="1"/>
  <c r="U1230" i="3"/>
  <c r="U1132" i="3" s="1"/>
  <c r="T1230" i="3"/>
  <c r="U1229" i="3"/>
  <c r="U1131" i="3" s="1"/>
  <c r="T1229" i="3"/>
  <c r="T1131" i="3" s="1"/>
  <c r="S1229" i="3"/>
  <c r="U1228" i="3"/>
  <c r="U1130" i="3" s="1"/>
  <c r="T1228" i="3"/>
  <c r="T1130" i="3" s="1"/>
  <c r="U1226" i="3"/>
  <c r="U1128" i="3" s="1"/>
  <c r="T1226" i="3"/>
  <c r="U1225" i="3"/>
  <c r="U1127" i="3" s="1"/>
  <c r="T1225" i="3"/>
  <c r="T1127" i="3" s="1"/>
  <c r="S1223" i="3"/>
  <c r="S1222" i="3"/>
  <c r="S1221" i="3"/>
  <c r="S1220" i="3"/>
  <c r="U1219" i="3"/>
  <c r="U1213" i="3" s="1"/>
  <c r="U1210" i="3" s="1"/>
  <c r="T1219" i="3"/>
  <c r="S1218" i="3"/>
  <c r="S1217" i="3"/>
  <c r="S1216" i="3"/>
  <c r="S1215" i="3"/>
  <c r="S1214" i="3"/>
  <c r="T1213" i="3"/>
  <c r="S1212" i="3"/>
  <c r="S1211" i="3"/>
  <c r="S1209" i="3"/>
  <c r="S1208" i="3"/>
  <c r="S1207" i="3"/>
  <c r="S1206" i="3"/>
  <c r="U1205" i="3"/>
  <c r="T1205" i="3"/>
  <c r="T1199" i="3" s="1"/>
  <c r="T1196" i="3" s="1"/>
  <c r="S1204" i="3"/>
  <c r="S1203" i="3"/>
  <c r="S1202" i="3"/>
  <c r="S1201" i="3"/>
  <c r="S1200" i="3"/>
  <c r="S1198" i="3"/>
  <c r="S1197" i="3"/>
  <c r="S1195" i="3"/>
  <c r="S1194" i="3"/>
  <c r="S1193" i="3"/>
  <c r="S1192" i="3"/>
  <c r="U1191" i="3"/>
  <c r="T1191" i="3"/>
  <c r="S1191" i="3" s="1"/>
  <c r="S1190" i="3"/>
  <c r="S1189" i="3"/>
  <c r="S1188" i="3"/>
  <c r="S1187" i="3"/>
  <c r="S1186" i="3"/>
  <c r="U1185" i="3"/>
  <c r="U1182" i="3" s="1"/>
  <c r="S1184" i="3"/>
  <c r="S1183" i="3"/>
  <c r="S1181" i="3"/>
  <c r="S1180" i="3"/>
  <c r="S1179" i="3"/>
  <c r="S1178" i="3"/>
  <c r="U1177" i="3"/>
  <c r="U1171" i="3" s="1"/>
  <c r="U1168" i="3" s="1"/>
  <c r="T1177" i="3"/>
  <c r="S1176" i="3"/>
  <c r="S1175" i="3"/>
  <c r="S1174" i="3"/>
  <c r="S1173" i="3"/>
  <c r="S1172" i="3"/>
  <c r="T1171" i="3"/>
  <c r="T1168" i="3" s="1"/>
  <c r="S1170" i="3"/>
  <c r="S1169" i="3"/>
  <c r="S1167" i="3"/>
  <c r="S1166" i="3"/>
  <c r="S1165" i="3"/>
  <c r="S1164" i="3"/>
  <c r="U1163" i="3"/>
  <c r="U1157" i="3" s="1"/>
  <c r="U1154" i="3" s="1"/>
  <c r="T1163" i="3"/>
  <c r="S1162" i="3"/>
  <c r="S1161" i="3"/>
  <c r="S1160" i="3"/>
  <c r="S1159" i="3"/>
  <c r="S1158" i="3"/>
  <c r="S1156" i="3"/>
  <c r="S1155" i="3"/>
  <c r="S1153" i="3"/>
  <c r="S1152" i="3"/>
  <c r="S1151" i="3"/>
  <c r="S1150" i="3"/>
  <c r="U1149" i="3"/>
  <c r="T1149" i="3"/>
  <c r="T1143" i="3" s="1"/>
  <c r="T1140" i="3" s="1"/>
  <c r="S1148" i="3"/>
  <c r="S1147" i="3"/>
  <c r="S1146" i="3"/>
  <c r="S1145" i="3"/>
  <c r="S1144" i="3"/>
  <c r="S1142" i="3"/>
  <c r="S1141" i="3"/>
  <c r="U1138" i="3"/>
  <c r="U1137" i="3"/>
  <c r="T1136" i="3"/>
  <c r="U1133" i="3"/>
  <c r="T1132" i="3"/>
  <c r="T1128" i="3"/>
  <c r="S1125" i="3"/>
  <c r="S1124" i="3"/>
  <c r="S1123" i="3"/>
  <c r="S1122" i="3"/>
  <c r="U1121" i="3"/>
  <c r="U1115" i="3" s="1"/>
  <c r="U1112" i="3" s="1"/>
  <c r="T1121" i="3"/>
  <c r="T1115" i="3" s="1"/>
  <c r="S1120" i="3"/>
  <c r="S1119" i="3"/>
  <c r="S1118" i="3"/>
  <c r="S1117" i="3"/>
  <c r="S1116" i="3"/>
  <c r="S1114" i="3"/>
  <c r="S1113" i="3"/>
  <c r="S1111" i="3"/>
  <c r="S1110" i="3"/>
  <c r="S1109" i="3"/>
  <c r="S1108" i="3"/>
  <c r="U1107" i="3"/>
  <c r="U1101" i="3" s="1"/>
  <c r="U1098" i="3" s="1"/>
  <c r="T1107" i="3"/>
  <c r="S1106" i="3"/>
  <c r="S1105" i="3"/>
  <c r="S1104" i="3"/>
  <c r="S1103" i="3"/>
  <c r="S1102" i="3"/>
  <c r="T1101" i="3"/>
  <c r="S1100" i="3"/>
  <c r="S1099" i="3"/>
  <c r="S1097" i="3"/>
  <c r="S1083" i="3" s="1"/>
  <c r="S1096" i="3"/>
  <c r="S1082" i="3" s="1"/>
  <c r="S1095" i="3"/>
  <c r="S1081" i="3" s="1"/>
  <c r="S1094" i="3"/>
  <c r="U1093" i="3"/>
  <c r="U1087" i="3" s="1"/>
  <c r="T1093" i="3"/>
  <c r="T1087" i="3" s="1"/>
  <c r="S1092" i="3"/>
  <c r="S1078" i="3" s="1"/>
  <c r="S1091" i="3"/>
  <c r="S1090" i="3"/>
  <c r="S1076" i="3" s="1"/>
  <c r="S1089" i="3"/>
  <c r="S1075" i="3" s="1"/>
  <c r="S1088" i="3"/>
  <c r="S1086" i="3"/>
  <c r="S1085" i="3"/>
  <c r="S1071" i="3" s="1"/>
  <c r="U1083" i="3"/>
  <c r="T1083" i="3"/>
  <c r="U1082" i="3"/>
  <c r="T1082" i="3"/>
  <c r="U1081" i="3"/>
  <c r="T1081" i="3"/>
  <c r="U1080" i="3"/>
  <c r="T1080" i="3"/>
  <c r="U1078" i="3"/>
  <c r="T1078" i="3"/>
  <c r="U1077" i="3"/>
  <c r="T1077" i="3"/>
  <c r="S1077" i="3"/>
  <c r="U1076" i="3"/>
  <c r="T1076" i="3"/>
  <c r="U1075" i="3"/>
  <c r="T1075" i="3"/>
  <c r="U1074" i="3"/>
  <c r="T1074" i="3"/>
  <c r="S1074" i="3"/>
  <c r="U1072" i="3"/>
  <c r="T1072" i="3"/>
  <c r="S1072" i="3"/>
  <c r="U1071" i="3"/>
  <c r="T1071" i="3"/>
  <c r="S1069" i="3"/>
  <c r="S1068" i="3"/>
  <c r="S1067" i="3"/>
  <c r="S1066" i="3"/>
  <c r="U1065" i="3"/>
  <c r="T1065" i="3"/>
  <c r="S1065" i="3" s="1"/>
  <c r="S1064" i="3"/>
  <c r="S1063" i="3"/>
  <c r="S1062" i="3"/>
  <c r="S1061" i="3"/>
  <c r="S1060" i="3"/>
  <c r="U1059" i="3"/>
  <c r="U1056" i="3" s="1"/>
  <c r="T1059" i="3"/>
  <c r="S1059" i="3" s="1"/>
  <c r="S1058" i="3"/>
  <c r="S1057" i="3"/>
  <c r="T1056" i="3"/>
  <c r="S1055" i="3"/>
  <c r="S1054" i="3"/>
  <c r="S1053" i="3"/>
  <c r="S1052" i="3"/>
  <c r="U1051" i="3"/>
  <c r="T1051" i="3"/>
  <c r="S1050" i="3"/>
  <c r="S1049" i="3"/>
  <c r="S1048" i="3"/>
  <c r="S1047" i="3"/>
  <c r="S1046" i="3"/>
  <c r="U1045" i="3"/>
  <c r="U1042" i="3" s="1"/>
  <c r="T1045" i="3"/>
  <c r="S1044" i="3"/>
  <c r="S1043" i="3"/>
  <c r="T1042" i="3"/>
  <c r="S1041" i="3"/>
  <c r="S1040" i="3"/>
  <c r="S1039" i="3"/>
  <c r="S1038" i="3"/>
  <c r="U1037" i="3"/>
  <c r="T1037" i="3"/>
  <c r="T1009" i="3" s="1"/>
  <c r="S1036" i="3"/>
  <c r="S1035" i="3"/>
  <c r="S1034" i="3"/>
  <c r="S1033" i="3"/>
  <c r="S1005" i="3" s="1"/>
  <c r="S1032" i="3"/>
  <c r="U1031" i="3"/>
  <c r="U1028" i="3" s="1"/>
  <c r="T1031" i="3"/>
  <c r="S1031" i="3" s="1"/>
  <c r="S1030" i="3"/>
  <c r="S1029" i="3"/>
  <c r="T1028" i="3"/>
  <c r="S1027" i="3"/>
  <c r="S1026" i="3"/>
  <c r="S1025" i="3"/>
  <c r="S1024" i="3"/>
  <c r="S1010" i="3" s="1"/>
  <c r="U1023" i="3"/>
  <c r="U1017" i="3" s="1"/>
  <c r="T1023" i="3"/>
  <c r="S1022" i="3"/>
  <c r="S1021" i="3"/>
  <c r="S1020" i="3"/>
  <c r="S1019" i="3"/>
  <c r="S1018" i="3"/>
  <c r="T1017" i="3"/>
  <c r="S1016" i="3"/>
  <c r="S1015" i="3"/>
  <c r="U1013" i="3"/>
  <c r="T1013" i="3"/>
  <c r="S1013" i="3"/>
  <c r="U1012" i="3"/>
  <c r="T1012" i="3"/>
  <c r="S1012" i="3"/>
  <c r="U1011" i="3"/>
  <c r="T1011" i="3"/>
  <c r="U1010" i="3"/>
  <c r="T1010" i="3"/>
  <c r="U1009" i="3"/>
  <c r="U1008" i="3"/>
  <c r="T1008" i="3"/>
  <c r="U1007" i="3"/>
  <c r="T1007" i="3"/>
  <c r="S1007" i="3"/>
  <c r="U1006" i="3"/>
  <c r="T1006" i="3"/>
  <c r="U1005" i="3"/>
  <c r="T1005" i="3"/>
  <c r="U1004" i="3"/>
  <c r="T1004" i="3"/>
  <c r="U1002" i="3"/>
  <c r="T1002" i="3"/>
  <c r="U1001" i="3"/>
  <c r="T1001" i="3"/>
  <c r="S999" i="3"/>
  <c r="S998" i="3"/>
  <c r="S997" i="3"/>
  <c r="S996" i="3"/>
  <c r="U995" i="3"/>
  <c r="U989" i="3" s="1"/>
  <c r="U986" i="3" s="1"/>
  <c r="T995" i="3"/>
  <c r="S994" i="3"/>
  <c r="S993" i="3"/>
  <c r="S992" i="3"/>
  <c r="S991" i="3"/>
  <c r="S990" i="3"/>
  <c r="T989" i="3"/>
  <c r="S988" i="3"/>
  <c r="S987" i="3"/>
  <c r="S985" i="3"/>
  <c r="S984" i="3"/>
  <c r="S983" i="3"/>
  <c r="S982" i="3"/>
  <c r="U981" i="3"/>
  <c r="U975" i="3" s="1"/>
  <c r="U972" i="3" s="1"/>
  <c r="T981" i="3"/>
  <c r="T975" i="3" s="1"/>
  <c r="S980" i="3"/>
  <c r="S979" i="3"/>
  <c r="S978" i="3"/>
  <c r="S977" i="3"/>
  <c r="S976" i="3"/>
  <c r="S974" i="3"/>
  <c r="S973" i="3"/>
  <c r="S971" i="3"/>
  <c r="S970" i="3"/>
  <c r="S969" i="3"/>
  <c r="S968" i="3"/>
  <c r="U967" i="3"/>
  <c r="U961" i="3" s="1"/>
  <c r="U958" i="3" s="1"/>
  <c r="T967" i="3"/>
  <c r="S966" i="3"/>
  <c r="S965" i="3"/>
  <c r="S964" i="3"/>
  <c r="S950" i="3" s="1"/>
  <c r="S963" i="3"/>
  <c r="S962" i="3"/>
  <c r="S960" i="3"/>
  <c r="S959" i="3"/>
  <c r="U957" i="3"/>
  <c r="T957" i="3"/>
  <c r="U956" i="3"/>
  <c r="T956" i="3"/>
  <c r="U955" i="3"/>
  <c r="T955" i="3"/>
  <c r="U954" i="3"/>
  <c r="T954" i="3"/>
  <c r="U952" i="3"/>
  <c r="T952" i="3"/>
  <c r="U951" i="3"/>
  <c r="T951" i="3"/>
  <c r="U950" i="3"/>
  <c r="T950" i="3"/>
  <c r="U949" i="3"/>
  <c r="T949" i="3"/>
  <c r="U948" i="3"/>
  <c r="T948" i="3"/>
  <c r="U946" i="3"/>
  <c r="T946" i="3"/>
  <c r="U945" i="3"/>
  <c r="T945" i="3"/>
  <c r="S943" i="3"/>
  <c r="S942" i="3"/>
  <c r="S941" i="3"/>
  <c r="S940" i="3"/>
  <c r="U939" i="3"/>
  <c r="U933" i="3" s="1"/>
  <c r="U930" i="3" s="1"/>
  <c r="T939" i="3"/>
  <c r="S938" i="3"/>
  <c r="S937" i="3"/>
  <c r="S936" i="3"/>
  <c r="S935" i="3"/>
  <c r="S934" i="3"/>
  <c r="S932" i="3"/>
  <c r="S931" i="3"/>
  <c r="S929" i="3"/>
  <c r="S928" i="3"/>
  <c r="S927" i="3"/>
  <c r="S926" i="3"/>
  <c r="U925" i="3"/>
  <c r="T925" i="3"/>
  <c r="S925" i="3" s="1"/>
  <c r="S924" i="3"/>
  <c r="S923" i="3"/>
  <c r="S922" i="3"/>
  <c r="S921" i="3"/>
  <c r="S920" i="3"/>
  <c r="U919" i="3"/>
  <c r="U916" i="3" s="1"/>
  <c r="S918" i="3"/>
  <c r="S917" i="3"/>
  <c r="S915" i="3"/>
  <c r="S914" i="3"/>
  <c r="S900" i="3" s="1"/>
  <c r="S913" i="3"/>
  <c r="S912" i="3"/>
  <c r="U911" i="3"/>
  <c r="U905" i="3" s="1"/>
  <c r="U902" i="3" s="1"/>
  <c r="T911" i="3"/>
  <c r="T905" i="3" s="1"/>
  <c r="S910" i="3"/>
  <c r="S909" i="3"/>
  <c r="S895" i="3" s="1"/>
  <c r="S908" i="3"/>
  <c r="S894" i="3" s="1"/>
  <c r="S907" i="3"/>
  <c r="S906" i="3"/>
  <c r="S904" i="3"/>
  <c r="S903" i="3"/>
  <c r="U901" i="3"/>
  <c r="T901" i="3"/>
  <c r="S901" i="3"/>
  <c r="U900" i="3"/>
  <c r="T900" i="3"/>
  <c r="U899" i="3"/>
  <c r="T899" i="3"/>
  <c r="U898" i="3"/>
  <c r="T898" i="3"/>
  <c r="T814" i="3" s="1"/>
  <c r="U896" i="3"/>
  <c r="T896" i="3"/>
  <c r="U895" i="3"/>
  <c r="T895" i="3"/>
  <c r="U894" i="3"/>
  <c r="T894" i="3"/>
  <c r="U893" i="3"/>
  <c r="T893" i="3"/>
  <c r="S893" i="3"/>
  <c r="U892" i="3"/>
  <c r="T892" i="3"/>
  <c r="U890" i="3"/>
  <c r="T890" i="3"/>
  <c r="U889" i="3"/>
  <c r="T889" i="3"/>
  <c r="S889" i="3"/>
  <c r="S887" i="3"/>
  <c r="S886" i="3"/>
  <c r="S885" i="3"/>
  <c r="S884" i="3"/>
  <c r="U883" i="3"/>
  <c r="U877" i="3" s="1"/>
  <c r="U874" i="3" s="1"/>
  <c r="T883" i="3"/>
  <c r="T877" i="3" s="1"/>
  <c r="S882" i="3"/>
  <c r="S881" i="3"/>
  <c r="S880" i="3"/>
  <c r="S879" i="3"/>
  <c r="S878" i="3"/>
  <c r="S876" i="3"/>
  <c r="S875" i="3"/>
  <c r="S873" i="3"/>
  <c r="S872" i="3"/>
  <c r="S871" i="3"/>
  <c r="S870" i="3"/>
  <c r="U869" i="3"/>
  <c r="U863" i="3" s="1"/>
  <c r="U860" i="3" s="1"/>
  <c r="T869" i="3"/>
  <c r="S868" i="3"/>
  <c r="S867" i="3"/>
  <c r="S866" i="3"/>
  <c r="S865" i="3"/>
  <c r="S864" i="3"/>
  <c r="S862" i="3"/>
  <c r="S861" i="3"/>
  <c r="S859" i="3"/>
  <c r="S858" i="3"/>
  <c r="S857" i="3"/>
  <c r="S856" i="3"/>
  <c r="U855" i="3"/>
  <c r="U849" i="3" s="1"/>
  <c r="U846" i="3" s="1"/>
  <c r="T855" i="3"/>
  <c r="S854" i="3"/>
  <c r="S853" i="3"/>
  <c r="S852" i="3"/>
  <c r="S851" i="3"/>
  <c r="S850" i="3"/>
  <c r="T849" i="3"/>
  <c r="S848" i="3"/>
  <c r="S847" i="3"/>
  <c r="S845" i="3"/>
  <c r="S844" i="3"/>
  <c r="S843" i="3"/>
  <c r="S842" i="3"/>
  <c r="U841" i="3"/>
  <c r="U835" i="3" s="1"/>
  <c r="U832" i="3" s="1"/>
  <c r="T841" i="3"/>
  <c r="S840" i="3"/>
  <c r="S839" i="3"/>
  <c r="S838" i="3"/>
  <c r="S837" i="3"/>
  <c r="S836" i="3"/>
  <c r="S834" i="3"/>
  <c r="S833" i="3"/>
  <c r="S831" i="3"/>
  <c r="S830" i="3"/>
  <c r="S829" i="3"/>
  <c r="S828" i="3"/>
  <c r="U827" i="3"/>
  <c r="T827" i="3"/>
  <c r="S826" i="3"/>
  <c r="S825" i="3"/>
  <c r="S824" i="3"/>
  <c r="S823" i="3"/>
  <c r="S822" i="3"/>
  <c r="T821" i="3"/>
  <c r="S820" i="3"/>
  <c r="S819" i="3"/>
  <c r="T817" i="3"/>
  <c r="T789" i="3" s="1"/>
  <c r="S803" i="3"/>
  <c r="S802" i="3"/>
  <c r="S801" i="3"/>
  <c r="S800" i="3"/>
  <c r="U799" i="3"/>
  <c r="S799" i="3" s="1"/>
  <c r="T799" i="3"/>
  <c r="S798" i="3"/>
  <c r="S797" i="3"/>
  <c r="S796" i="3"/>
  <c r="S795" i="3"/>
  <c r="S794" i="3"/>
  <c r="T793" i="3"/>
  <c r="T790" i="3" s="1"/>
  <c r="S792" i="3"/>
  <c r="S791" i="3"/>
  <c r="S775" i="3"/>
  <c r="S774" i="3"/>
  <c r="S773" i="3"/>
  <c r="S772" i="3"/>
  <c r="U771" i="3"/>
  <c r="U765" i="3" s="1"/>
  <c r="S770" i="3"/>
  <c r="S769" i="3"/>
  <c r="S768" i="3"/>
  <c r="S767" i="3"/>
  <c r="S766" i="3"/>
  <c r="T765" i="3"/>
  <c r="S764" i="3"/>
  <c r="S763" i="3"/>
  <c r="S761" i="3"/>
  <c r="S760" i="3"/>
  <c r="S759" i="3"/>
  <c r="S758" i="3"/>
  <c r="U757" i="3"/>
  <c r="U751" i="3" s="1"/>
  <c r="U748" i="3" s="1"/>
  <c r="T757" i="3"/>
  <c r="T701" i="3" s="1"/>
  <c r="S756" i="3"/>
  <c r="S755" i="3"/>
  <c r="S754" i="3"/>
  <c r="S753" i="3"/>
  <c r="S752" i="3"/>
  <c r="S750" i="3"/>
  <c r="S749" i="3"/>
  <c r="S747" i="3"/>
  <c r="S746" i="3"/>
  <c r="S745" i="3"/>
  <c r="S744" i="3"/>
  <c r="U743" i="3"/>
  <c r="U737" i="3" s="1"/>
  <c r="U734" i="3" s="1"/>
  <c r="T743" i="3"/>
  <c r="S742" i="3"/>
  <c r="S741" i="3"/>
  <c r="S740" i="3"/>
  <c r="S739" i="3"/>
  <c r="S738" i="3"/>
  <c r="T737" i="3"/>
  <c r="S736" i="3"/>
  <c r="S735" i="3"/>
  <c r="S733" i="3"/>
  <c r="S732" i="3"/>
  <c r="S731" i="3"/>
  <c r="S730" i="3"/>
  <c r="U729" i="3"/>
  <c r="U723" i="3" s="1"/>
  <c r="U720" i="3" s="1"/>
  <c r="T729" i="3"/>
  <c r="S728" i="3"/>
  <c r="S727" i="3"/>
  <c r="S726" i="3"/>
  <c r="S725" i="3"/>
  <c r="S724" i="3"/>
  <c r="T723" i="3"/>
  <c r="S722" i="3"/>
  <c r="S721" i="3"/>
  <c r="S719" i="3"/>
  <c r="S718" i="3"/>
  <c r="S717" i="3"/>
  <c r="S716" i="3"/>
  <c r="U715" i="3"/>
  <c r="T715" i="3"/>
  <c r="S714" i="3"/>
  <c r="S713" i="3"/>
  <c r="S712" i="3"/>
  <c r="S711" i="3"/>
  <c r="S710" i="3"/>
  <c r="T709" i="3"/>
  <c r="S708" i="3"/>
  <c r="S707" i="3"/>
  <c r="S693" i="3" s="1"/>
  <c r="U705" i="3"/>
  <c r="T705" i="3"/>
  <c r="U704" i="3"/>
  <c r="T704" i="3"/>
  <c r="S704" i="3"/>
  <c r="U703" i="3"/>
  <c r="T703" i="3"/>
  <c r="U702" i="3"/>
  <c r="T702" i="3"/>
  <c r="U700" i="3"/>
  <c r="T700" i="3"/>
  <c r="U699" i="3"/>
  <c r="T699" i="3"/>
  <c r="U698" i="3"/>
  <c r="T698" i="3"/>
  <c r="U697" i="3"/>
  <c r="U445" i="3" s="1"/>
  <c r="T697" i="3"/>
  <c r="U696" i="3"/>
  <c r="T696" i="3"/>
  <c r="S696" i="3"/>
  <c r="U694" i="3"/>
  <c r="T694" i="3"/>
  <c r="U693" i="3"/>
  <c r="T693" i="3"/>
  <c r="S691" i="3"/>
  <c r="S690" i="3"/>
  <c r="S689" i="3"/>
  <c r="S688" i="3"/>
  <c r="U687" i="3"/>
  <c r="T687" i="3"/>
  <c r="S686" i="3"/>
  <c r="S685" i="3"/>
  <c r="S684" i="3"/>
  <c r="S683" i="3"/>
  <c r="S682" i="3"/>
  <c r="T681" i="3"/>
  <c r="S680" i="3"/>
  <c r="S679" i="3"/>
  <c r="S677" i="3"/>
  <c r="S676" i="3"/>
  <c r="S675" i="3"/>
  <c r="S674" i="3"/>
  <c r="U673" i="3"/>
  <c r="T673" i="3"/>
  <c r="S673" i="3" s="1"/>
  <c r="S672" i="3"/>
  <c r="S671" i="3"/>
  <c r="S670" i="3"/>
  <c r="S669" i="3"/>
  <c r="S668" i="3"/>
  <c r="U667" i="3"/>
  <c r="U664" i="3" s="1"/>
  <c r="S666" i="3"/>
  <c r="S665" i="3"/>
  <c r="S663" i="3"/>
  <c r="S662" i="3"/>
  <c r="S661" i="3"/>
  <c r="S660" i="3"/>
  <c r="U659" i="3"/>
  <c r="U653" i="3" s="1"/>
  <c r="U650" i="3" s="1"/>
  <c r="T659" i="3"/>
  <c r="S658" i="3"/>
  <c r="S657" i="3"/>
  <c r="S656" i="3"/>
  <c r="S655" i="3"/>
  <c r="S654" i="3"/>
  <c r="T653" i="3"/>
  <c r="S652" i="3"/>
  <c r="S651" i="3"/>
  <c r="S649" i="3"/>
  <c r="S648" i="3"/>
  <c r="S647" i="3"/>
  <c r="S646" i="3"/>
  <c r="U645" i="3"/>
  <c r="T645" i="3"/>
  <c r="S645" i="3" s="1"/>
  <c r="S644" i="3"/>
  <c r="S643" i="3"/>
  <c r="S642" i="3"/>
  <c r="S641" i="3"/>
  <c r="S640" i="3"/>
  <c r="U639" i="3"/>
  <c r="U636" i="3" s="1"/>
  <c r="S638" i="3"/>
  <c r="S637" i="3"/>
  <c r="S635" i="3"/>
  <c r="S634" i="3"/>
  <c r="S633" i="3"/>
  <c r="S632" i="3"/>
  <c r="U631" i="3"/>
  <c r="T631" i="3"/>
  <c r="S631" i="3" s="1"/>
  <c r="S630" i="3"/>
  <c r="S629" i="3"/>
  <c r="S628" i="3"/>
  <c r="S627" i="3"/>
  <c r="S626" i="3"/>
  <c r="U625" i="3"/>
  <c r="S624" i="3"/>
  <c r="S623" i="3"/>
  <c r="U622" i="3"/>
  <c r="S621" i="3"/>
  <c r="S620" i="3"/>
  <c r="S619" i="3"/>
  <c r="S618" i="3"/>
  <c r="U617" i="3"/>
  <c r="U611" i="3" s="1"/>
  <c r="U608" i="3" s="1"/>
  <c r="T617" i="3"/>
  <c r="S616" i="3"/>
  <c r="S615" i="3"/>
  <c r="S614" i="3"/>
  <c r="S613" i="3"/>
  <c r="S612" i="3"/>
  <c r="S610" i="3"/>
  <c r="S609" i="3"/>
  <c r="S607" i="3"/>
  <c r="S606" i="3"/>
  <c r="S605" i="3"/>
  <c r="S604" i="3"/>
  <c r="U603" i="3"/>
  <c r="U597" i="3" s="1"/>
  <c r="U594" i="3" s="1"/>
  <c r="T603" i="3"/>
  <c r="S602" i="3"/>
  <c r="S601" i="3"/>
  <c r="S600" i="3"/>
  <c r="S599" i="3"/>
  <c r="S598" i="3"/>
  <c r="T597" i="3"/>
  <c r="S596" i="3"/>
  <c r="S595" i="3"/>
  <c r="S593" i="3"/>
  <c r="S592" i="3"/>
  <c r="S591" i="3"/>
  <c r="S590" i="3"/>
  <c r="U589" i="3"/>
  <c r="U583" i="3" s="1"/>
  <c r="U580" i="3" s="1"/>
  <c r="T589" i="3"/>
  <c r="S588" i="3"/>
  <c r="S587" i="3"/>
  <c r="S586" i="3"/>
  <c r="S585" i="3"/>
  <c r="S584" i="3"/>
  <c r="T583" i="3"/>
  <c r="S582" i="3"/>
  <c r="S581" i="3"/>
  <c r="S579" i="3"/>
  <c r="S578" i="3"/>
  <c r="S577" i="3"/>
  <c r="S576" i="3"/>
  <c r="U575" i="3"/>
  <c r="S575" i="3" s="1"/>
  <c r="T575" i="3"/>
  <c r="S574" i="3"/>
  <c r="S573" i="3"/>
  <c r="S572" i="3"/>
  <c r="S571" i="3"/>
  <c r="S570" i="3"/>
  <c r="T569" i="3"/>
  <c r="S568" i="3"/>
  <c r="S567" i="3"/>
  <c r="T566" i="3"/>
  <c r="S565" i="3"/>
  <c r="S564" i="3"/>
  <c r="S563" i="3"/>
  <c r="S562" i="3"/>
  <c r="U561" i="3"/>
  <c r="T561" i="3"/>
  <c r="S561" i="3" s="1"/>
  <c r="S560" i="3"/>
  <c r="S559" i="3"/>
  <c r="S558" i="3"/>
  <c r="S557" i="3"/>
  <c r="S556" i="3"/>
  <c r="U555" i="3"/>
  <c r="U552" i="3" s="1"/>
  <c r="S554" i="3"/>
  <c r="S553" i="3"/>
  <c r="S551" i="3"/>
  <c r="S550" i="3"/>
  <c r="S549" i="3"/>
  <c r="S548" i="3"/>
  <c r="U547" i="3"/>
  <c r="S547" i="3" s="1"/>
  <c r="T547" i="3"/>
  <c r="S546" i="3"/>
  <c r="S545" i="3"/>
  <c r="S544" i="3"/>
  <c r="S543" i="3"/>
  <c r="S542" i="3"/>
  <c r="T541" i="3"/>
  <c r="S540" i="3"/>
  <c r="S539" i="3"/>
  <c r="S537" i="3"/>
  <c r="S536" i="3"/>
  <c r="S535" i="3"/>
  <c r="S534" i="3"/>
  <c r="U533" i="3"/>
  <c r="T533" i="3"/>
  <c r="S533" i="3" s="1"/>
  <c r="S532" i="3"/>
  <c r="S531" i="3"/>
  <c r="S530" i="3"/>
  <c r="S529" i="3"/>
  <c r="S528" i="3"/>
  <c r="U527" i="3"/>
  <c r="U524" i="3" s="1"/>
  <c r="S526" i="3"/>
  <c r="S525" i="3"/>
  <c r="S523" i="3"/>
  <c r="S522" i="3"/>
  <c r="S521" i="3"/>
  <c r="S520" i="3"/>
  <c r="U519" i="3"/>
  <c r="T519" i="3"/>
  <c r="T513" i="3" s="1"/>
  <c r="S518" i="3"/>
  <c r="S517" i="3"/>
  <c r="S516" i="3"/>
  <c r="S515" i="3"/>
  <c r="S514" i="3"/>
  <c r="U513" i="3"/>
  <c r="U510" i="3" s="1"/>
  <c r="S512" i="3"/>
  <c r="S511" i="3"/>
  <c r="S509" i="3"/>
  <c r="S508" i="3"/>
  <c r="S507" i="3"/>
  <c r="S506" i="3"/>
  <c r="U505" i="3"/>
  <c r="T505" i="3"/>
  <c r="T499" i="3" s="1"/>
  <c r="T496" i="3" s="1"/>
  <c r="S504" i="3"/>
  <c r="S503" i="3"/>
  <c r="S489" i="3" s="1"/>
  <c r="S502" i="3"/>
  <c r="S501" i="3"/>
  <c r="S500" i="3"/>
  <c r="U499" i="3"/>
  <c r="U496" i="3" s="1"/>
  <c r="S498" i="3"/>
  <c r="S497" i="3"/>
  <c r="U495" i="3"/>
  <c r="T495" i="3"/>
  <c r="T453" i="3" s="1"/>
  <c r="U494" i="3"/>
  <c r="T494" i="3"/>
  <c r="T452" i="3" s="1"/>
  <c r="U493" i="3"/>
  <c r="U451" i="3" s="1"/>
  <c r="T493" i="3"/>
  <c r="U492" i="3"/>
  <c r="U450" i="3" s="1"/>
  <c r="T492" i="3"/>
  <c r="U490" i="3"/>
  <c r="T490" i="3"/>
  <c r="U489" i="3"/>
  <c r="T489" i="3"/>
  <c r="T447" i="3" s="1"/>
  <c r="U488" i="3"/>
  <c r="T488" i="3"/>
  <c r="T446" i="3" s="1"/>
  <c r="U487" i="3"/>
  <c r="T487" i="3"/>
  <c r="U486" i="3"/>
  <c r="T486" i="3"/>
  <c r="T444" i="3" s="1"/>
  <c r="U484" i="3"/>
  <c r="U442" i="3" s="1"/>
  <c r="T484" i="3"/>
  <c r="U483" i="3"/>
  <c r="U441" i="3" s="1"/>
  <c r="T483" i="3"/>
  <c r="S481" i="3"/>
  <c r="S480" i="3"/>
  <c r="S479" i="3"/>
  <c r="S478" i="3"/>
  <c r="U477" i="3"/>
  <c r="U471" i="3" s="1"/>
  <c r="U468" i="3" s="1"/>
  <c r="T477" i="3"/>
  <c r="S476" i="3"/>
  <c r="S475" i="3"/>
  <c r="S474" i="3"/>
  <c r="S473" i="3"/>
  <c r="S472" i="3"/>
  <c r="S470" i="3"/>
  <c r="S469" i="3"/>
  <c r="S467" i="3"/>
  <c r="S466" i="3"/>
  <c r="S465" i="3"/>
  <c r="S464" i="3"/>
  <c r="U463" i="3"/>
  <c r="S462" i="3"/>
  <c r="S461" i="3"/>
  <c r="S460" i="3"/>
  <c r="S459" i="3"/>
  <c r="S458" i="3"/>
  <c r="T457" i="3"/>
  <c r="S456" i="3"/>
  <c r="S455" i="3"/>
  <c r="U447" i="3"/>
  <c r="S439" i="3"/>
  <c r="S438" i="3"/>
  <c r="S437" i="3"/>
  <c r="S436" i="3"/>
  <c r="U435" i="3"/>
  <c r="U429" i="3" s="1"/>
  <c r="U426" i="3" s="1"/>
  <c r="T435" i="3"/>
  <c r="S434" i="3"/>
  <c r="S433" i="3"/>
  <c r="S432" i="3"/>
  <c r="S431" i="3"/>
  <c r="S430" i="3"/>
  <c r="S428" i="3"/>
  <c r="S427" i="3"/>
  <c r="S425" i="3"/>
  <c r="S424" i="3"/>
  <c r="S423" i="3"/>
  <c r="S422" i="3"/>
  <c r="U421" i="3"/>
  <c r="U415" i="3" s="1"/>
  <c r="U412" i="3" s="1"/>
  <c r="T421" i="3"/>
  <c r="S420" i="3"/>
  <c r="S419" i="3"/>
  <c r="S418" i="3"/>
  <c r="S417" i="3"/>
  <c r="S416" i="3"/>
  <c r="T415" i="3"/>
  <c r="S414" i="3"/>
  <c r="S413" i="3"/>
  <c r="S411" i="3"/>
  <c r="S410" i="3"/>
  <c r="S396" i="3" s="1"/>
  <c r="S409" i="3"/>
  <c r="S408" i="3"/>
  <c r="U407" i="3"/>
  <c r="U401" i="3" s="1"/>
  <c r="U398" i="3" s="1"/>
  <c r="T407" i="3"/>
  <c r="T393" i="3" s="1"/>
  <c r="S406" i="3"/>
  <c r="S405" i="3"/>
  <c r="S404" i="3"/>
  <c r="S403" i="3"/>
  <c r="S402" i="3"/>
  <c r="S400" i="3"/>
  <c r="S386" i="3" s="1"/>
  <c r="S399" i="3"/>
  <c r="U397" i="3"/>
  <c r="T397" i="3"/>
  <c r="U396" i="3"/>
  <c r="T396" i="3"/>
  <c r="U395" i="3"/>
  <c r="T395" i="3"/>
  <c r="S395" i="3"/>
  <c r="U394" i="3"/>
  <c r="T394" i="3"/>
  <c r="U392" i="3"/>
  <c r="T392" i="3"/>
  <c r="S392" i="3"/>
  <c r="U391" i="3"/>
  <c r="T391" i="3"/>
  <c r="U390" i="3"/>
  <c r="T390" i="3"/>
  <c r="U389" i="3"/>
  <c r="T389" i="3"/>
  <c r="S389" i="3"/>
  <c r="U388" i="3"/>
  <c r="T388" i="3"/>
  <c r="S388" i="3"/>
  <c r="U386" i="3"/>
  <c r="T386" i="3"/>
  <c r="U385" i="3"/>
  <c r="T385" i="3"/>
  <c r="S383" i="3"/>
  <c r="S382" i="3"/>
  <c r="S381" i="3"/>
  <c r="S380" i="3"/>
  <c r="U379" i="3"/>
  <c r="U373" i="3" s="1"/>
  <c r="U370" i="3" s="1"/>
  <c r="S378" i="3"/>
  <c r="S377" i="3"/>
  <c r="S376" i="3"/>
  <c r="S375" i="3"/>
  <c r="S374" i="3"/>
  <c r="T373" i="3"/>
  <c r="T370" i="3" s="1"/>
  <c r="S372" i="3"/>
  <c r="S371" i="3"/>
  <c r="S369" i="3"/>
  <c r="S368" i="3"/>
  <c r="S367" i="3"/>
  <c r="S366" i="3"/>
  <c r="U365" i="3"/>
  <c r="T365" i="3"/>
  <c r="T359" i="3" s="1"/>
  <c r="T356" i="3" s="1"/>
  <c r="S364" i="3"/>
  <c r="S363" i="3"/>
  <c r="S362" i="3"/>
  <c r="S361" i="3"/>
  <c r="S360" i="3"/>
  <c r="S358" i="3"/>
  <c r="S357" i="3"/>
  <c r="S355" i="3"/>
  <c r="S354" i="3"/>
  <c r="S353" i="3"/>
  <c r="S352" i="3"/>
  <c r="U351" i="3"/>
  <c r="U345" i="3" s="1"/>
  <c r="T351" i="3"/>
  <c r="T345" i="3" s="1"/>
  <c r="T342" i="3" s="1"/>
  <c r="S350" i="3"/>
  <c r="S349" i="3"/>
  <c r="S348" i="3"/>
  <c r="S347" i="3"/>
  <c r="S346" i="3"/>
  <c r="S344" i="3"/>
  <c r="S343" i="3"/>
  <c r="S341" i="3"/>
  <c r="S340" i="3"/>
  <c r="S339" i="3"/>
  <c r="S338" i="3"/>
  <c r="U337" i="3"/>
  <c r="S337" i="3"/>
  <c r="S336" i="3"/>
  <c r="S335" i="3"/>
  <c r="S334" i="3"/>
  <c r="S333" i="3"/>
  <c r="S332" i="3"/>
  <c r="U331" i="3"/>
  <c r="U328" i="3" s="1"/>
  <c r="S330" i="3"/>
  <c r="S329" i="3"/>
  <c r="S327" i="3"/>
  <c r="S326" i="3"/>
  <c r="S325" i="3"/>
  <c r="S324" i="3"/>
  <c r="U323" i="3"/>
  <c r="U317" i="3" s="1"/>
  <c r="S322" i="3"/>
  <c r="S321" i="3"/>
  <c r="S320" i="3"/>
  <c r="S319" i="3"/>
  <c r="S318" i="3"/>
  <c r="S316" i="3"/>
  <c r="S315" i="3"/>
  <c r="S313" i="3"/>
  <c r="S312" i="3"/>
  <c r="S311" i="3"/>
  <c r="S310" i="3"/>
  <c r="U309" i="3"/>
  <c r="U303" i="3" s="1"/>
  <c r="S308" i="3"/>
  <c r="S307" i="3"/>
  <c r="S306" i="3"/>
  <c r="S305" i="3"/>
  <c r="S304" i="3"/>
  <c r="S302" i="3"/>
  <c r="S301" i="3"/>
  <c r="S299" i="3"/>
  <c r="S298" i="3"/>
  <c r="S297" i="3"/>
  <c r="S296" i="3"/>
  <c r="U295" i="3"/>
  <c r="S295" i="3"/>
  <c r="S294" i="3"/>
  <c r="S293" i="3"/>
  <c r="S292" i="3"/>
  <c r="S291" i="3"/>
  <c r="S290" i="3"/>
  <c r="U289" i="3"/>
  <c r="U286" i="3" s="1"/>
  <c r="S286" i="3" s="1"/>
  <c r="S288" i="3"/>
  <c r="S287" i="3"/>
  <c r="S285" i="3"/>
  <c r="S284" i="3"/>
  <c r="S283" i="3"/>
  <c r="S282" i="3"/>
  <c r="U281" i="3"/>
  <c r="S281" i="3" s="1"/>
  <c r="S280" i="3"/>
  <c r="S279" i="3"/>
  <c r="S278" i="3"/>
  <c r="S277" i="3"/>
  <c r="S276" i="3"/>
  <c r="S274" i="3"/>
  <c r="S273" i="3"/>
  <c r="S271" i="3"/>
  <c r="S270" i="3"/>
  <c r="S269" i="3"/>
  <c r="S268" i="3"/>
  <c r="U267" i="3"/>
  <c r="S267" i="3" s="1"/>
  <c r="S266" i="3"/>
  <c r="S265" i="3"/>
  <c r="S264" i="3"/>
  <c r="S263" i="3"/>
  <c r="S262" i="3"/>
  <c r="S260" i="3"/>
  <c r="S259" i="3"/>
  <c r="S257" i="3"/>
  <c r="S256" i="3"/>
  <c r="S255" i="3"/>
  <c r="S254" i="3"/>
  <c r="U253" i="3"/>
  <c r="S253" i="3" s="1"/>
  <c r="S252" i="3"/>
  <c r="S251" i="3"/>
  <c r="S250" i="3"/>
  <c r="S249" i="3"/>
  <c r="S248" i="3"/>
  <c r="S246" i="3"/>
  <c r="S245" i="3"/>
  <c r="S243" i="3"/>
  <c r="S242" i="3"/>
  <c r="S241" i="3"/>
  <c r="S240" i="3"/>
  <c r="U239" i="3"/>
  <c r="U233" i="3" s="1"/>
  <c r="U230" i="3" s="1"/>
  <c r="S230" i="3" s="1"/>
  <c r="S238" i="3"/>
  <c r="S237" i="3"/>
  <c r="S236" i="3"/>
  <c r="S235" i="3"/>
  <c r="S234" i="3"/>
  <c r="S232" i="3"/>
  <c r="S231" i="3"/>
  <c r="S229" i="3"/>
  <c r="S228" i="3"/>
  <c r="S227" i="3"/>
  <c r="S226" i="3"/>
  <c r="U225" i="3"/>
  <c r="S225" i="3"/>
  <c r="S224" i="3"/>
  <c r="S223" i="3"/>
  <c r="S222" i="3"/>
  <c r="S221" i="3"/>
  <c r="S220" i="3"/>
  <c r="U219" i="3"/>
  <c r="U216" i="3" s="1"/>
  <c r="S218" i="3"/>
  <c r="S217" i="3"/>
  <c r="S215" i="3"/>
  <c r="S214" i="3"/>
  <c r="S213" i="3"/>
  <c r="S212" i="3"/>
  <c r="U211" i="3"/>
  <c r="U205" i="3" s="1"/>
  <c r="S210" i="3"/>
  <c r="S209" i="3"/>
  <c r="S208" i="3"/>
  <c r="S207" i="3"/>
  <c r="S206" i="3"/>
  <c r="S204" i="3"/>
  <c r="S203" i="3"/>
  <c r="S201" i="3"/>
  <c r="S200" i="3"/>
  <c r="S199" i="3"/>
  <c r="S198" i="3"/>
  <c r="U197" i="3"/>
  <c r="U191" i="3" s="1"/>
  <c r="S196" i="3"/>
  <c r="S195" i="3"/>
  <c r="S194" i="3"/>
  <c r="S193" i="3"/>
  <c r="S192" i="3"/>
  <c r="S190" i="3"/>
  <c r="S189" i="3"/>
  <c r="S187" i="3"/>
  <c r="S186" i="3"/>
  <c r="S185" i="3"/>
  <c r="S184" i="3"/>
  <c r="U183" i="3"/>
  <c r="S183" i="3"/>
  <c r="S182" i="3"/>
  <c r="S181" i="3"/>
  <c r="S180" i="3"/>
  <c r="S179" i="3"/>
  <c r="S178" i="3"/>
  <c r="U177" i="3"/>
  <c r="U174" i="3" s="1"/>
  <c r="S174" i="3" s="1"/>
  <c r="S176" i="3"/>
  <c r="S175" i="3"/>
  <c r="S173" i="3"/>
  <c r="S172" i="3"/>
  <c r="S171" i="3"/>
  <c r="S170" i="3"/>
  <c r="U169" i="3"/>
  <c r="U163" i="3" s="1"/>
  <c r="U160" i="3" s="1"/>
  <c r="S168" i="3"/>
  <c r="S167" i="3"/>
  <c r="S166" i="3"/>
  <c r="S165" i="3"/>
  <c r="S164" i="3"/>
  <c r="S162" i="3"/>
  <c r="S161" i="3"/>
  <c r="U159" i="3"/>
  <c r="U158" i="3"/>
  <c r="U157" i="3"/>
  <c r="U156" i="3"/>
  <c r="U155" i="3"/>
  <c r="U154" i="3"/>
  <c r="U153" i="3"/>
  <c r="U152" i="3"/>
  <c r="U151" i="3"/>
  <c r="U150" i="3"/>
  <c r="U148" i="3"/>
  <c r="U147" i="3"/>
  <c r="S145" i="3"/>
  <c r="S144" i="3"/>
  <c r="S143" i="3"/>
  <c r="S142" i="3"/>
  <c r="U141" i="3"/>
  <c r="U135" i="3" s="1"/>
  <c r="U132" i="3" s="1"/>
  <c r="T141" i="3"/>
  <c r="T135" i="3" s="1"/>
  <c r="T132" i="3" s="1"/>
  <c r="S140" i="3"/>
  <c r="S139" i="3"/>
  <c r="S138" i="3"/>
  <c r="S137" i="3"/>
  <c r="S136" i="3"/>
  <c r="S134" i="3"/>
  <c r="S133" i="3"/>
  <c r="S131" i="3"/>
  <c r="S130" i="3"/>
  <c r="S129" i="3"/>
  <c r="S128" i="3"/>
  <c r="U127" i="3"/>
  <c r="S127" i="3" s="1"/>
  <c r="S126" i="3"/>
  <c r="S125" i="3"/>
  <c r="S124" i="3"/>
  <c r="S123" i="3"/>
  <c r="S122" i="3"/>
  <c r="T121" i="3"/>
  <c r="T118" i="3" s="1"/>
  <c r="S120" i="3"/>
  <c r="S119" i="3"/>
  <c r="S117" i="3"/>
  <c r="S116" i="3"/>
  <c r="S115" i="3"/>
  <c r="S114" i="3"/>
  <c r="U113" i="3"/>
  <c r="S113" i="3" s="1"/>
  <c r="S112" i="3"/>
  <c r="S111" i="3"/>
  <c r="S110" i="3"/>
  <c r="S109" i="3"/>
  <c r="S108" i="3"/>
  <c r="T107" i="3"/>
  <c r="S106" i="3"/>
  <c r="S105" i="3"/>
  <c r="U103" i="3"/>
  <c r="T103" i="3"/>
  <c r="U102" i="3"/>
  <c r="U60" i="3" s="1"/>
  <c r="T102" i="3"/>
  <c r="U101" i="3"/>
  <c r="U59" i="3" s="1"/>
  <c r="T101" i="3"/>
  <c r="T59" i="3" s="1"/>
  <c r="T31" i="3" s="1"/>
  <c r="U100" i="3"/>
  <c r="T100" i="3"/>
  <c r="S100" i="3" s="1"/>
  <c r="T99" i="3"/>
  <c r="U98" i="3"/>
  <c r="U56" i="3" s="1"/>
  <c r="U28" i="3" s="1"/>
  <c r="T98" i="3"/>
  <c r="U97" i="3"/>
  <c r="U55" i="3" s="1"/>
  <c r="T97" i="3"/>
  <c r="U96" i="3"/>
  <c r="U54" i="3" s="1"/>
  <c r="T96" i="3"/>
  <c r="U95" i="3"/>
  <c r="U53" i="3" s="1"/>
  <c r="U25" i="3" s="1"/>
  <c r="T95" i="3"/>
  <c r="T53" i="3" s="1"/>
  <c r="U94" i="3"/>
  <c r="U52" i="3" s="1"/>
  <c r="U24" i="3" s="1"/>
  <c r="T94" i="3"/>
  <c r="U92" i="3"/>
  <c r="U50" i="3" s="1"/>
  <c r="U22" i="3" s="1"/>
  <c r="T92" i="3"/>
  <c r="U91" i="3"/>
  <c r="U49" i="3" s="1"/>
  <c r="U21" i="3" s="1"/>
  <c r="T91" i="3"/>
  <c r="S89" i="3"/>
  <c r="S88" i="3"/>
  <c r="S87" i="3"/>
  <c r="S86" i="3"/>
  <c r="U85" i="3"/>
  <c r="S85" i="3" s="1"/>
  <c r="T85" i="3"/>
  <c r="T79" i="3" s="1"/>
  <c r="T76" i="3" s="1"/>
  <c r="S84" i="3"/>
  <c r="S83" i="3"/>
  <c r="S82" i="3"/>
  <c r="S81" i="3"/>
  <c r="S80" i="3"/>
  <c r="S78" i="3"/>
  <c r="S77" i="3"/>
  <c r="S75" i="3"/>
  <c r="S74" i="3"/>
  <c r="S73" i="3"/>
  <c r="S72" i="3"/>
  <c r="U71" i="3"/>
  <c r="U65" i="3" s="1"/>
  <c r="U62" i="3" s="1"/>
  <c r="T71" i="3"/>
  <c r="S70" i="3"/>
  <c r="S69" i="3"/>
  <c r="S68" i="3"/>
  <c r="S67" i="3"/>
  <c r="S66" i="3"/>
  <c r="T65" i="3"/>
  <c r="S64" i="3"/>
  <c r="S63" i="3"/>
  <c r="T61" i="3"/>
  <c r="T33" i="3" s="1"/>
  <c r="U58" i="3"/>
  <c r="T55" i="3"/>
  <c r="T27" i="3" s="1"/>
  <c r="T50" i="3"/>
  <c r="T49" i="3"/>
  <c r="S47" i="3"/>
  <c r="S46" i="3"/>
  <c r="S45" i="3"/>
  <c r="S44" i="3"/>
  <c r="U43" i="3"/>
  <c r="U37" i="3" s="1"/>
  <c r="T43" i="3"/>
  <c r="T37" i="3" s="1"/>
  <c r="T34" i="3" s="1"/>
  <c r="S42" i="3"/>
  <c r="S41" i="3"/>
  <c r="S40" i="3"/>
  <c r="S39" i="3"/>
  <c r="S38" i="3"/>
  <c r="S36" i="3"/>
  <c r="S35" i="3"/>
  <c r="S700" i="3" l="1"/>
  <c r="S703" i="3"/>
  <c r="S949" i="3"/>
  <c r="S1006" i="3"/>
  <c r="S1037" i="3"/>
  <c r="S1485" i="3"/>
  <c r="S1513" i="3"/>
  <c r="U121" i="3"/>
  <c r="U118" i="3" s="1"/>
  <c r="U32" i="3"/>
  <c r="S379" i="3"/>
  <c r="U393" i="3"/>
  <c r="U452" i="3"/>
  <c r="T555" i="3"/>
  <c r="T552" i="3" s="1"/>
  <c r="S552" i="3" s="1"/>
  <c r="S488" i="3"/>
  <c r="S603" i="3"/>
  <c r="S659" i="3"/>
  <c r="U793" i="3"/>
  <c r="U790" i="3" s="1"/>
  <c r="U897" i="3"/>
  <c r="S948" i="3"/>
  <c r="S952" i="3"/>
  <c r="S955" i="3"/>
  <c r="T809" i="3"/>
  <c r="T781" i="3" s="1"/>
  <c r="S1080" i="3"/>
  <c r="T786" i="3"/>
  <c r="S1205" i="3"/>
  <c r="S1351" i="3"/>
  <c r="S653" i="3"/>
  <c r="S899" i="3"/>
  <c r="S1051" i="3"/>
  <c r="S1163" i="3"/>
  <c r="S1177" i="3"/>
  <c r="S1499" i="3"/>
  <c r="S1457" i="3" s="1"/>
  <c r="T22" i="3"/>
  <c r="T25" i="3"/>
  <c r="U31" i="3"/>
  <c r="S103" i="3"/>
  <c r="S118" i="3"/>
  <c r="S365" i="3"/>
  <c r="S415" i="3"/>
  <c r="U444" i="3"/>
  <c r="U453" i="3"/>
  <c r="S505" i="3"/>
  <c r="U541" i="3"/>
  <c r="U538" i="3" s="1"/>
  <c r="T625" i="3"/>
  <c r="T639" i="3"/>
  <c r="U816" i="3"/>
  <c r="U788" i="3" s="1"/>
  <c r="S939" i="3"/>
  <c r="S1171" i="3"/>
  <c r="S495" i="3"/>
  <c r="S694" i="3"/>
  <c r="T21" i="3"/>
  <c r="U79" i="3"/>
  <c r="U76" i="3" s="1"/>
  <c r="S76" i="3" s="1"/>
  <c r="S98" i="3"/>
  <c r="S147" i="3"/>
  <c r="S169" i="3"/>
  <c r="S158" i="3"/>
  <c r="S239" i="3"/>
  <c r="U275" i="3"/>
  <c r="U272" i="3" s="1"/>
  <c r="U359" i="3"/>
  <c r="U356" i="3" s="1"/>
  <c r="T442" i="3"/>
  <c r="U448" i="3"/>
  <c r="T451" i="3"/>
  <c r="T667" i="3"/>
  <c r="S667" i="3" s="1"/>
  <c r="S699" i="3"/>
  <c r="S702" i="3"/>
  <c r="S869" i="3"/>
  <c r="U891" i="3"/>
  <c r="U812" i="3"/>
  <c r="T815" i="3"/>
  <c r="T787" i="3" s="1"/>
  <c r="S890" i="3"/>
  <c r="T919" i="3"/>
  <c r="T812" i="3"/>
  <c r="T784" i="3" s="1"/>
  <c r="S956" i="3"/>
  <c r="T1079" i="3"/>
  <c r="S1149" i="3"/>
  <c r="S1139" i="3"/>
  <c r="T1157" i="3"/>
  <c r="S1157" i="3" s="1"/>
  <c r="S1219" i="3"/>
  <c r="S1226" i="3"/>
  <c r="S1128" i="3" s="1"/>
  <c r="S1355" i="3"/>
  <c r="S1387" i="3"/>
  <c r="T1451" i="3"/>
  <c r="S1452" i="3"/>
  <c r="S1410" i="3" s="1"/>
  <c r="S1456" i="3"/>
  <c r="S583" i="3"/>
  <c r="S394" i="3"/>
  <c r="U491" i="3"/>
  <c r="S499" i="3"/>
  <c r="S513" i="3"/>
  <c r="S494" i="3"/>
  <c r="S698" i="3"/>
  <c r="S446" i="3" s="1"/>
  <c r="S705" i="3"/>
  <c r="S793" i="3"/>
  <c r="S898" i="3"/>
  <c r="U810" i="3"/>
  <c r="U782" i="3" s="1"/>
  <c r="S1045" i="3"/>
  <c r="S1213" i="3"/>
  <c r="S1228" i="3"/>
  <c r="S1235" i="3"/>
  <c r="S1381" i="3"/>
  <c r="S1449" i="3"/>
  <c r="T650" i="3"/>
  <c r="U814" i="3"/>
  <c r="U786" i="3" s="1"/>
  <c r="U26" i="3"/>
  <c r="S101" i="3"/>
  <c r="S59" i="3" s="1"/>
  <c r="S351" i="3"/>
  <c r="S391" i="3"/>
  <c r="S97" i="3"/>
  <c r="S55" i="3" s="1"/>
  <c r="S156" i="3"/>
  <c r="T441" i="3"/>
  <c r="T450" i="3"/>
  <c r="S496" i="3"/>
  <c r="T527" i="3"/>
  <c r="S589" i="3"/>
  <c r="S617" i="3"/>
  <c r="S687" i="3"/>
  <c r="S697" i="3"/>
  <c r="S757" i="3"/>
  <c r="U817" i="3"/>
  <c r="U789" i="3" s="1"/>
  <c r="S951" i="3"/>
  <c r="S811" i="3" s="1"/>
  <c r="S1001" i="3"/>
  <c r="T1185" i="3"/>
  <c r="T1182" i="3" s="1"/>
  <c r="S1182" i="3" s="1"/>
  <c r="S1132" i="3"/>
  <c r="S1231" i="3"/>
  <c r="T1359" i="3"/>
  <c r="S1418" i="3"/>
  <c r="S1454" i="3"/>
  <c r="U1479" i="3"/>
  <c r="U1476" i="3" s="1"/>
  <c r="S1476" i="3" s="1"/>
  <c r="S1455" i="3"/>
  <c r="U1493" i="3"/>
  <c r="U1490" i="3" s="1"/>
  <c r="S1490" i="3" s="1"/>
  <c r="U1507" i="3"/>
  <c r="U1504" i="3" s="1"/>
  <c r="S1504" i="3" s="1"/>
  <c r="T1521" i="3"/>
  <c r="S905" i="3"/>
  <c r="T902" i="3"/>
  <c r="S902" i="3" s="1"/>
  <c r="U188" i="3"/>
  <c r="S191" i="3"/>
  <c r="U202" i="3"/>
  <c r="S202" i="3" s="1"/>
  <c r="S205" i="3"/>
  <c r="U300" i="3"/>
  <c r="S303" i="3"/>
  <c r="U314" i="3"/>
  <c r="S314" i="3" s="1"/>
  <c r="S317" i="3"/>
  <c r="U27" i="3"/>
  <c r="S71" i="3"/>
  <c r="S94" i="3"/>
  <c r="S52" i="3" s="1"/>
  <c r="S96" i="3"/>
  <c r="S54" i="3" s="1"/>
  <c r="U99" i="3"/>
  <c r="U57" i="3" s="1"/>
  <c r="T93" i="3"/>
  <c r="U30" i="3"/>
  <c r="U16" i="3" s="1"/>
  <c r="S150" i="3"/>
  <c r="S154" i="3"/>
  <c r="S157" i="3"/>
  <c r="S148" i="3"/>
  <c r="S197" i="3"/>
  <c r="S211" i="3"/>
  <c r="S219" i="3"/>
  <c r="S152" i="3"/>
  <c r="S159" i="3"/>
  <c r="S233" i="3"/>
  <c r="U247" i="3"/>
  <c r="S153" i="3"/>
  <c r="S27" i="3" s="1"/>
  <c r="U261" i="3"/>
  <c r="S309" i="3"/>
  <c r="S323" i="3"/>
  <c r="S331" i="3"/>
  <c r="S370" i="3"/>
  <c r="U457" i="3"/>
  <c r="U454" i="3" s="1"/>
  <c r="S463" i="3"/>
  <c r="S483" i="3"/>
  <c r="S441" i="3" s="1"/>
  <c r="U681" i="3"/>
  <c r="U678" i="3" s="1"/>
  <c r="T810" i="3"/>
  <c r="T782" i="3" s="1"/>
  <c r="U811" i="3"/>
  <c r="U783" i="3" s="1"/>
  <c r="T933" i="3"/>
  <c r="S1028" i="3"/>
  <c r="S1056" i="3"/>
  <c r="U1073" i="3"/>
  <c r="U1084" i="3"/>
  <c r="U1070" i="3" s="1"/>
  <c r="U1143" i="3"/>
  <c r="S1168" i="3"/>
  <c r="S61" i="3"/>
  <c r="S407" i="3"/>
  <c r="T401" i="3"/>
  <c r="S401" i="3" s="1"/>
  <c r="S435" i="3"/>
  <c r="T429" i="3"/>
  <c r="S429" i="3" s="1"/>
  <c r="T471" i="3"/>
  <c r="S471" i="3" s="1"/>
  <c r="S527" i="3"/>
  <c r="T524" i="3"/>
  <c r="S524" i="3" s="1"/>
  <c r="T835" i="3"/>
  <c r="T832" i="3" s="1"/>
  <c r="S832" i="3" s="1"/>
  <c r="S816" i="3"/>
  <c r="S809" i="3"/>
  <c r="S1011" i="3"/>
  <c r="S815" i="3" s="1"/>
  <c r="S1185" i="3"/>
  <c r="U107" i="3"/>
  <c r="U104" i="3" s="1"/>
  <c r="U90" i="3" s="1"/>
  <c r="S92" i="3"/>
  <c r="S50" i="3" s="1"/>
  <c r="S102" i="3"/>
  <c r="S177" i="3"/>
  <c r="S275" i="3"/>
  <c r="S289" i="3"/>
  <c r="S487" i="3"/>
  <c r="S493" i="3"/>
  <c r="S451" i="3" s="1"/>
  <c r="S555" i="3"/>
  <c r="U569" i="3"/>
  <c r="T611" i="3"/>
  <c r="T485" i="3" s="1"/>
  <c r="S650" i="3"/>
  <c r="U709" i="3"/>
  <c r="U701" i="3"/>
  <c r="S1042" i="3"/>
  <c r="U1199" i="3"/>
  <c r="S1133" i="3"/>
  <c r="S359" i="3"/>
  <c r="T491" i="3"/>
  <c r="T449" i="3" s="1"/>
  <c r="S519" i="3"/>
  <c r="S911" i="3"/>
  <c r="S897" i="3" s="1"/>
  <c r="T897" i="3"/>
  <c r="T953" i="3"/>
  <c r="T961" i="3"/>
  <c r="U1014" i="3"/>
  <c r="U1000" i="3" s="1"/>
  <c r="U1003" i="3"/>
  <c r="U1233" i="3"/>
  <c r="U1135" i="3" s="1"/>
  <c r="U1241" i="3"/>
  <c r="S390" i="3"/>
  <c r="S397" i="3"/>
  <c r="S452" i="3"/>
  <c r="S484" i="3"/>
  <c r="S442" i="3" s="1"/>
  <c r="S597" i="3"/>
  <c r="S625" i="3"/>
  <c r="U446" i="3"/>
  <c r="U815" i="3"/>
  <c r="U787" i="3" s="1"/>
  <c r="U17" i="3" s="1"/>
  <c r="T816" i="3"/>
  <c r="T788" i="3" s="1"/>
  <c r="S957" i="3"/>
  <c r="U806" i="3"/>
  <c r="U778" i="3" s="1"/>
  <c r="U8" i="3" s="1"/>
  <c r="S1023" i="3"/>
  <c r="S1009" i="3" s="1"/>
  <c r="S1130" i="3"/>
  <c r="S1134" i="3"/>
  <c r="S1136" i="3"/>
  <c r="T1154" i="3"/>
  <c r="S1154" i="3" s="1"/>
  <c r="T1210" i="3"/>
  <c r="S1210" i="3" s="1"/>
  <c r="S1360" i="3"/>
  <c r="S1407" i="3"/>
  <c r="S810" i="3"/>
  <c r="S782" i="3" s="1"/>
  <c r="S817" i="3"/>
  <c r="S789" i="3" s="1"/>
  <c r="T806" i="3"/>
  <c r="T778" i="3" s="1"/>
  <c r="T8" i="3" s="1"/>
  <c r="U784" i="3"/>
  <c r="U14" i="3" s="1"/>
  <c r="S892" i="3"/>
  <c r="S896" i="3"/>
  <c r="T808" i="3"/>
  <c r="T780" i="3" s="1"/>
  <c r="U809" i="3"/>
  <c r="U781" i="3" s="1"/>
  <c r="U11" i="3" s="1"/>
  <c r="S954" i="3"/>
  <c r="S814" i="3" s="1"/>
  <c r="T805" i="3"/>
  <c r="T777" i="3" s="1"/>
  <c r="T7" i="3" s="1"/>
  <c r="S1017" i="3"/>
  <c r="S1003" i="3" s="1"/>
  <c r="U1367" i="3"/>
  <c r="T1378" i="3"/>
  <c r="S1378" i="3" s="1"/>
  <c r="U1465" i="3"/>
  <c r="S1465" i="3" s="1"/>
  <c r="S1416" i="3"/>
  <c r="S385" i="3"/>
  <c r="S421" i="3"/>
  <c r="S486" i="3"/>
  <c r="S444" i="3" s="1"/>
  <c r="S681" i="3"/>
  <c r="T751" i="3"/>
  <c r="T748" i="3" s="1"/>
  <c r="S748" i="3" s="1"/>
  <c r="T863" i="3"/>
  <c r="T860" i="3" s="1"/>
  <c r="S860" i="3" s="1"/>
  <c r="U808" i="3"/>
  <c r="U780" i="3" s="1"/>
  <c r="T811" i="3"/>
  <c r="T783" i="3" s="1"/>
  <c r="T13" i="3" s="1"/>
  <c r="U805" i="3"/>
  <c r="U777" i="3" s="1"/>
  <c r="U7" i="3" s="1"/>
  <c r="S945" i="3"/>
  <c r="S805" i="3" s="1"/>
  <c r="S946" i="3"/>
  <c r="U1079" i="3"/>
  <c r="S1225" i="3"/>
  <c r="S1127" i="3" s="1"/>
  <c r="S1236" i="3"/>
  <c r="S1138" i="3" s="1"/>
  <c r="S788" i="3" s="1"/>
  <c r="S1354" i="3"/>
  <c r="S1358" i="3"/>
  <c r="U1415" i="3"/>
  <c r="S1419" i="3"/>
  <c r="S1414" i="3"/>
  <c r="S1479" i="3"/>
  <c r="S1493" i="3"/>
  <c r="S1507" i="3"/>
  <c r="S1373" i="3"/>
  <c r="S1359" i="3" s="1"/>
  <c r="T1395" i="3"/>
  <c r="T1353" i="3" s="1"/>
  <c r="U1423" i="3"/>
  <c r="S1423" i="3" s="1"/>
  <c r="S1413" i="3"/>
  <c r="S1408" i="3"/>
  <c r="S151" i="3"/>
  <c r="U149" i="3"/>
  <c r="S163" i="3"/>
  <c r="S132" i="3"/>
  <c r="S141" i="3"/>
  <c r="U10" i="3"/>
  <c r="T678" i="3"/>
  <c r="S678" i="3" s="1"/>
  <c r="S445" i="3"/>
  <c r="T445" i="3"/>
  <c r="T622" i="3"/>
  <c r="S622" i="3" s="1"/>
  <c r="T594" i="3"/>
  <c r="S594" i="3" s="1"/>
  <c r="T580" i="3"/>
  <c r="S580" i="3" s="1"/>
  <c r="S492" i="3"/>
  <c r="S450" i="3" s="1"/>
  <c r="T538" i="3"/>
  <c r="S538" i="3" s="1"/>
  <c r="S541" i="3"/>
  <c r="S490" i="3"/>
  <c r="S448" i="3" s="1"/>
  <c r="T510" i="3"/>
  <c r="S510" i="3" s="1"/>
  <c r="T448" i="3"/>
  <c r="T19" i="3"/>
  <c r="S373" i="3"/>
  <c r="T17" i="3"/>
  <c r="S1412" i="3"/>
  <c r="S1411" i="3"/>
  <c r="T104" i="3"/>
  <c r="T54" i="3"/>
  <c r="T26" i="3" s="1"/>
  <c r="T58" i="3"/>
  <c r="T30" i="3" s="1"/>
  <c r="T16" i="3" s="1"/>
  <c r="T51" i="3"/>
  <c r="T1392" i="3"/>
  <c r="S1392" i="3" s="1"/>
  <c r="S1395" i="3"/>
  <c r="T1364" i="3"/>
  <c r="S447" i="3"/>
  <c r="U342" i="3"/>
  <c r="S342" i="3" s="1"/>
  <c r="S345" i="3"/>
  <c r="U29" i="3"/>
  <c r="U18" i="3"/>
  <c r="S60" i="3"/>
  <c r="T57" i="3"/>
  <c r="T29" i="3" s="1"/>
  <c r="S58" i="3"/>
  <c r="S30" i="3" s="1"/>
  <c r="S56" i="3"/>
  <c r="S28" i="3" s="1"/>
  <c r="T62" i="3"/>
  <c r="S62" i="3" s="1"/>
  <c r="S65" i="3"/>
  <c r="T11" i="3"/>
  <c r="S387" i="3"/>
  <c r="U384" i="3"/>
  <c r="U762" i="3"/>
  <c r="U34" i="3"/>
  <c r="S34" i="3" s="1"/>
  <c r="S37" i="3"/>
  <c r="U48" i="3"/>
  <c r="S160" i="3"/>
  <c r="S188" i="3"/>
  <c r="S216" i="3"/>
  <c r="S272" i="3"/>
  <c r="S300" i="3"/>
  <c r="S328" i="3"/>
  <c r="S356" i="3"/>
  <c r="S1289" i="3"/>
  <c r="T1283" i="3"/>
  <c r="S1345" i="3"/>
  <c r="T1339" i="3"/>
  <c r="T387" i="3"/>
  <c r="S715" i="3"/>
  <c r="S729" i="3"/>
  <c r="S743" i="3"/>
  <c r="U821" i="3"/>
  <c r="S821" i="3" s="1"/>
  <c r="S855" i="3"/>
  <c r="S863" i="3"/>
  <c r="U888" i="3"/>
  <c r="U953" i="3"/>
  <c r="U813" i="3" s="1"/>
  <c r="U944" i="3"/>
  <c r="U947" i="3"/>
  <c r="S1004" i="3"/>
  <c r="S1008" i="3"/>
  <c r="S1131" i="3"/>
  <c r="S781" i="3" s="1"/>
  <c r="S1137" i="3"/>
  <c r="S1275" i="3"/>
  <c r="T1269" i="3"/>
  <c r="S1331" i="3"/>
  <c r="T1325" i="3"/>
  <c r="S43" i="3"/>
  <c r="T56" i="3"/>
  <c r="T28" i="3" s="1"/>
  <c r="T60" i="3"/>
  <c r="T32" i="3" s="1"/>
  <c r="T18" i="3" s="1"/>
  <c r="U61" i="3"/>
  <c r="U33" i="3" s="1"/>
  <c r="U19" i="3" s="1"/>
  <c r="S91" i="3"/>
  <c r="S49" i="3" s="1"/>
  <c r="S95" i="3"/>
  <c r="S53" i="3" s="1"/>
  <c r="S25" i="3" s="1"/>
  <c r="S11" i="3" s="1"/>
  <c r="S99" i="3"/>
  <c r="S57" i="3" s="1"/>
  <c r="S121" i="3"/>
  <c r="S135" i="3"/>
  <c r="U387" i="3"/>
  <c r="T398" i="3"/>
  <c r="T412" i="3"/>
  <c r="S412" i="3" s="1"/>
  <c r="T426" i="3"/>
  <c r="S426" i="3" s="1"/>
  <c r="T468" i="3"/>
  <c r="S468" i="3" s="1"/>
  <c r="S477" i="3"/>
  <c r="S709" i="3"/>
  <c r="T706" i="3"/>
  <c r="T695" i="3"/>
  <c r="S723" i="3"/>
  <c r="T720" i="3"/>
  <c r="S720" i="3" s="1"/>
  <c r="S737" i="3"/>
  <c r="T734" i="3"/>
  <c r="S734" i="3" s="1"/>
  <c r="S841" i="3"/>
  <c r="S849" i="3"/>
  <c r="S1002" i="3"/>
  <c r="S806" i="3" s="1"/>
  <c r="S1261" i="3"/>
  <c r="T1255" i="3"/>
  <c r="S1317" i="3"/>
  <c r="T1311" i="3"/>
  <c r="S765" i="3"/>
  <c r="S877" i="3"/>
  <c r="S989" i="3"/>
  <c r="T986" i="3"/>
  <c r="S986" i="3" s="1"/>
  <c r="T52" i="3"/>
  <c r="T24" i="3" s="1"/>
  <c r="T10" i="3" s="1"/>
  <c r="T454" i="3"/>
  <c r="S771" i="3"/>
  <c r="S790" i="3"/>
  <c r="S827" i="3"/>
  <c r="S835" i="3"/>
  <c r="S883" i="3"/>
  <c r="S1247" i="3"/>
  <c r="T1241" i="3"/>
  <c r="T1233" i="3"/>
  <c r="T1135" i="3" s="1"/>
  <c r="S1303" i="3"/>
  <c r="T1297" i="3"/>
  <c r="S967" i="3"/>
  <c r="T1003" i="3"/>
  <c r="T1014" i="3"/>
  <c r="S1093" i="3"/>
  <c r="S1107" i="3"/>
  <c r="S1121" i="3"/>
  <c r="T762" i="3"/>
  <c r="T818" i="3"/>
  <c r="T846" i="3"/>
  <c r="S846" i="3" s="1"/>
  <c r="T874" i="3"/>
  <c r="S874" i="3" s="1"/>
  <c r="S961" i="3"/>
  <c r="S981" i="3"/>
  <c r="S1087" i="3"/>
  <c r="T1084" i="3"/>
  <c r="T1073" i="3"/>
  <c r="S1101" i="3"/>
  <c r="T1098" i="3"/>
  <c r="S1098" i="3" s="1"/>
  <c r="S1115" i="3"/>
  <c r="T1112" i="3"/>
  <c r="S1112" i="3" s="1"/>
  <c r="S1429" i="3"/>
  <c r="S1443" i="3"/>
  <c r="S975" i="3"/>
  <c r="T972" i="3"/>
  <c r="S995" i="3"/>
  <c r="T1420" i="3"/>
  <c r="T1409" i="3"/>
  <c r="S1437" i="3"/>
  <c r="T1434" i="3"/>
  <c r="S1434" i="3" s="1"/>
  <c r="S1233" i="3" l="1"/>
  <c r="S21" i="3"/>
  <c r="S751" i="3"/>
  <c r="U449" i="3"/>
  <c r="S33" i="3"/>
  <c r="S26" i="3"/>
  <c r="S24" i="3"/>
  <c r="S31" i="3"/>
  <c r="S639" i="3"/>
  <c r="T636" i="3"/>
  <c r="S636" i="3" s="1"/>
  <c r="S12" i="3"/>
  <c r="S919" i="3"/>
  <c r="T916" i="3"/>
  <c r="S916" i="3" s="1"/>
  <c r="S1073" i="3"/>
  <c r="S762" i="3"/>
  <c r="U93" i="3"/>
  <c r="S32" i="3"/>
  <c r="T664" i="3"/>
  <c r="S664" i="3" s="1"/>
  <c r="S786" i="3"/>
  <c r="S808" i="3"/>
  <c r="S780" i="3" s="1"/>
  <c r="T813" i="3"/>
  <c r="T785" i="3" s="1"/>
  <c r="T15" i="3" s="1"/>
  <c r="S457" i="3"/>
  <c r="S155" i="3"/>
  <c r="U785" i="3"/>
  <c r="U15" i="3" s="1"/>
  <c r="S783" i="3"/>
  <c r="S13" i="3" s="1"/>
  <c r="S22" i="3"/>
  <c r="S79" i="3"/>
  <c r="S1521" i="3"/>
  <c r="T1518" i="3"/>
  <c r="S1518" i="3" s="1"/>
  <c r="S1451" i="3"/>
  <c r="S1135" i="3"/>
  <c r="S778" i="3"/>
  <c r="S107" i="3"/>
  <c r="S812" i="3"/>
  <c r="U12" i="3"/>
  <c r="S491" i="3"/>
  <c r="S453" i="3"/>
  <c r="S19" i="3" s="1"/>
  <c r="S777" i="3"/>
  <c r="U1364" i="3"/>
  <c r="U1353" i="3"/>
  <c r="U1227" i="3"/>
  <c r="U1238" i="3"/>
  <c r="U1224" i="3" s="1"/>
  <c r="T947" i="3"/>
  <c r="T958" i="3"/>
  <c r="S958" i="3" s="1"/>
  <c r="U1196" i="3"/>
  <c r="S1196" i="3" s="1"/>
  <c r="S1199" i="3"/>
  <c r="U244" i="3"/>
  <c r="S247" i="3"/>
  <c r="S7" i="3"/>
  <c r="S1079" i="3"/>
  <c r="T12" i="3"/>
  <c r="U1420" i="3"/>
  <c r="S611" i="3"/>
  <c r="T608" i="3"/>
  <c r="S608" i="3" s="1"/>
  <c r="U1140" i="3"/>
  <c r="S1143" i="3"/>
  <c r="U1129" i="3"/>
  <c r="U13" i="3"/>
  <c r="S787" i="3"/>
  <c r="S17" i="3" s="1"/>
  <c r="S1367" i="3"/>
  <c r="S1353" i="3" s="1"/>
  <c r="U1462" i="3"/>
  <c r="U1451" i="3"/>
  <c r="U1409" i="3" s="1"/>
  <c r="U566" i="3"/>
  <c r="S569" i="3"/>
  <c r="U485" i="3"/>
  <c r="S393" i="3"/>
  <c r="S933" i="3"/>
  <c r="S891" i="3" s="1"/>
  <c r="T930" i="3"/>
  <c r="U258" i="3"/>
  <c r="S258" i="3" s="1"/>
  <c r="S261" i="3"/>
  <c r="S8" i="3"/>
  <c r="S784" i="3"/>
  <c r="U695" i="3"/>
  <c r="U706" i="3"/>
  <c r="U692" i="3" s="1"/>
  <c r="T891" i="3"/>
  <c r="T807" i="3" s="1"/>
  <c r="T443" i="3"/>
  <c r="T14" i="3"/>
  <c r="T482" i="3"/>
  <c r="S10" i="3"/>
  <c r="S1415" i="3"/>
  <c r="T23" i="3"/>
  <c r="S14" i="3"/>
  <c r="S104" i="3"/>
  <c r="T90" i="3"/>
  <c r="S90" i="3" s="1"/>
  <c r="S48" i="3" s="1"/>
  <c r="T1350" i="3"/>
  <c r="S18" i="3"/>
  <c r="S16" i="3"/>
  <c r="S1325" i="3"/>
  <c r="T1322" i="3"/>
  <c r="S1322" i="3" s="1"/>
  <c r="S1339" i="3"/>
  <c r="T1336" i="3"/>
  <c r="S1336" i="3" s="1"/>
  <c r="T1000" i="3"/>
  <c r="S1014" i="3"/>
  <c r="S1000" i="3" s="1"/>
  <c r="S1241" i="3"/>
  <c r="T1238" i="3"/>
  <c r="T1227" i="3"/>
  <c r="T1129" i="3" s="1"/>
  <c r="S695" i="3"/>
  <c r="S1420" i="3"/>
  <c r="S947" i="3"/>
  <c r="S1255" i="3"/>
  <c r="T1252" i="3"/>
  <c r="S1252" i="3" s="1"/>
  <c r="T384" i="3"/>
  <c r="S398" i="3"/>
  <c r="S384" i="3" s="1"/>
  <c r="S93" i="3"/>
  <c r="S51" i="3" s="1"/>
  <c r="U51" i="3"/>
  <c r="U23" i="3" s="1"/>
  <c r="S1269" i="3"/>
  <c r="T1266" i="3"/>
  <c r="S1266" i="3" s="1"/>
  <c r="U818" i="3"/>
  <c r="U804" i="3" s="1"/>
  <c r="U807" i="3"/>
  <c r="U779" i="3" s="1"/>
  <c r="S701" i="3"/>
  <c r="S449" i="3" s="1"/>
  <c r="S1283" i="3"/>
  <c r="T1280" i="3"/>
  <c r="S1280" i="3" s="1"/>
  <c r="S1311" i="3"/>
  <c r="T1308" i="3"/>
  <c r="S1308" i="3" s="1"/>
  <c r="S706" i="3"/>
  <c r="S692" i="3" s="1"/>
  <c r="T692" i="3"/>
  <c r="S972" i="3"/>
  <c r="T944" i="3"/>
  <c r="S1297" i="3"/>
  <c r="T1294" i="3"/>
  <c r="S1294" i="3" s="1"/>
  <c r="S1409" i="3"/>
  <c r="S1084" i="3"/>
  <c r="S1070" i="3" s="1"/>
  <c r="T1070" i="3"/>
  <c r="S953" i="3"/>
  <c r="S813" i="3" s="1"/>
  <c r="S785" i="3" s="1"/>
  <c r="S454" i="3"/>
  <c r="S29" i="3"/>
  <c r="S807" i="3" l="1"/>
  <c r="T779" i="3"/>
  <c r="S149" i="3"/>
  <c r="T1406" i="3"/>
  <c r="S944" i="3"/>
  <c r="T48" i="3"/>
  <c r="S485" i="3"/>
  <c r="S244" i="3"/>
  <c r="S146" i="3" s="1"/>
  <c r="S20" i="3" s="1"/>
  <c r="U146" i="3"/>
  <c r="U20" i="3" s="1"/>
  <c r="U6" i="3" s="1"/>
  <c r="U2" i="3" s="1"/>
  <c r="U1350" i="3"/>
  <c r="S1364" i="3"/>
  <c r="S1350" i="3" s="1"/>
  <c r="S443" i="3"/>
  <c r="U776" i="3"/>
  <c r="S23" i="3"/>
  <c r="U443" i="3"/>
  <c r="U1448" i="3"/>
  <c r="U1406" i="3" s="1"/>
  <c r="S1462" i="3"/>
  <c r="S1448" i="3" s="1"/>
  <c r="S1406" i="3" s="1"/>
  <c r="U1126" i="3"/>
  <c r="S1140" i="3"/>
  <c r="S930" i="3"/>
  <c r="S888" i="3" s="1"/>
  <c r="T888" i="3"/>
  <c r="T804" i="3" s="1"/>
  <c r="T440" i="3"/>
  <c r="U482" i="3"/>
  <c r="U440" i="3" s="1"/>
  <c r="S566" i="3"/>
  <c r="S482" i="3" s="1"/>
  <c r="S440" i="3" s="1"/>
  <c r="T9" i="3"/>
  <c r="T20" i="3"/>
  <c r="S15" i="3"/>
  <c r="S1227" i="3"/>
  <c r="S1129" i="3" s="1"/>
  <c r="S779" i="3" s="1"/>
  <c r="S9" i="3" s="1"/>
  <c r="S818" i="3"/>
  <c r="S804" i="3" s="1"/>
  <c r="U9" i="3"/>
  <c r="S1238" i="3"/>
  <c r="S1224" i="3" s="1"/>
  <c r="S1126" i="3" s="1"/>
  <c r="T1224" i="3"/>
  <c r="T1126" i="3" s="1"/>
  <c r="T776" i="3" l="1"/>
  <c r="T6" i="3" s="1"/>
  <c r="T2" i="3" s="1"/>
  <c r="S776" i="3"/>
  <c r="S6" i="3" s="1"/>
  <c r="M1531" i="3" l="1"/>
  <c r="M1530" i="3"/>
  <c r="M1529" i="3"/>
  <c r="M1528" i="3"/>
  <c r="O1527" i="3"/>
  <c r="N1527" i="3"/>
  <c r="M1527" i="3" s="1"/>
  <c r="M1526" i="3"/>
  <c r="M1525" i="3"/>
  <c r="M1524" i="3"/>
  <c r="M1523" i="3"/>
  <c r="M1522" i="3"/>
  <c r="O1521" i="3"/>
  <c r="O1518" i="3" s="1"/>
  <c r="M1520" i="3"/>
  <c r="M1519" i="3"/>
  <c r="M1517" i="3"/>
  <c r="M1516" i="3"/>
  <c r="M1515" i="3"/>
  <c r="M1514" i="3"/>
  <c r="O1513" i="3"/>
  <c r="N1513" i="3"/>
  <c r="M1513" i="3" s="1"/>
  <c r="M1512" i="3"/>
  <c r="M1511" i="3"/>
  <c r="M1510" i="3"/>
  <c r="M1509" i="3"/>
  <c r="M1508" i="3"/>
  <c r="O1507" i="3"/>
  <c r="O1504" i="3" s="1"/>
  <c r="M1506" i="3"/>
  <c r="M1505" i="3"/>
  <c r="M1503" i="3"/>
  <c r="M1502" i="3"/>
  <c r="M1501" i="3"/>
  <c r="M1500" i="3"/>
  <c r="O1499" i="3"/>
  <c r="N1499" i="3"/>
  <c r="N1493" i="3" s="1"/>
  <c r="M1498" i="3"/>
  <c r="M1497" i="3"/>
  <c r="M1496" i="3"/>
  <c r="M1495" i="3"/>
  <c r="M1494" i="3"/>
  <c r="O1493" i="3"/>
  <c r="O1490" i="3" s="1"/>
  <c r="M1492" i="3"/>
  <c r="M1491" i="3"/>
  <c r="M1489" i="3"/>
  <c r="M1488" i="3"/>
  <c r="M1487" i="3"/>
  <c r="M1486" i="3"/>
  <c r="O1485" i="3"/>
  <c r="N1485" i="3"/>
  <c r="N1479" i="3" s="1"/>
  <c r="M1484" i="3"/>
  <c r="M1483" i="3"/>
  <c r="M1482" i="3"/>
  <c r="M1481" i="3"/>
  <c r="M1480" i="3"/>
  <c r="O1479" i="3"/>
  <c r="O1476" i="3" s="1"/>
  <c r="M1478" i="3"/>
  <c r="M1477" i="3"/>
  <c r="M1449" i="3" s="1"/>
  <c r="M1475" i="3"/>
  <c r="M1461" i="3" s="1"/>
  <c r="M1474" i="3"/>
  <c r="M1473" i="3"/>
  <c r="M1459" i="3" s="1"/>
  <c r="M1472" i="3"/>
  <c r="O1471" i="3"/>
  <c r="N1471" i="3"/>
  <c r="N1465" i="3" s="1"/>
  <c r="M1470" i="3"/>
  <c r="M1456" i="3" s="1"/>
  <c r="M1469" i="3"/>
  <c r="M1468" i="3"/>
  <c r="M1467" i="3"/>
  <c r="M1466" i="3"/>
  <c r="M1452" i="3" s="1"/>
  <c r="O1465" i="3"/>
  <c r="M1464" i="3"/>
  <c r="M1463" i="3"/>
  <c r="O1461" i="3"/>
  <c r="O1419" i="3" s="1"/>
  <c r="N1461" i="3"/>
  <c r="O1460" i="3"/>
  <c r="O1418" i="3" s="1"/>
  <c r="N1460" i="3"/>
  <c r="N1418" i="3" s="1"/>
  <c r="O1459" i="3"/>
  <c r="O1417" i="3" s="1"/>
  <c r="N1459" i="3"/>
  <c r="N1417" i="3" s="1"/>
  <c r="O1458" i="3"/>
  <c r="N1458" i="3"/>
  <c r="N1416" i="3" s="1"/>
  <c r="O1457" i="3"/>
  <c r="O1456" i="3"/>
  <c r="O1414" i="3" s="1"/>
  <c r="N1456" i="3"/>
  <c r="O1455" i="3"/>
  <c r="O1413" i="3" s="1"/>
  <c r="N1455" i="3"/>
  <c r="N1413" i="3" s="1"/>
  <c r="O1454" i="3"/>
  <c r="N1454" i="3"/>
  <c r="N1412" i="3" s="1"/>
  <c r="M1454" i="3"/>
  <c r="O1453" i="3"/>
  <c r="O1411" i="3" s="1"/>
  <c r="N1453" i="3"/>
  <c r="M1453" i="3"/>
  <c r="O1452" i="3"/>
  <c r="O1410" i="3" s="1"/>
  <c r="N1452" i="3"/>
  <c r="O1450" i="3"/>
  <c r="O1408" i="3" s="1"/>
  <c r="N1450" i="3"/>
  <c r="O1449" i="3"/>
  <c r="O1407" i="3" s="1"/>
  <c r="N1449" i="3"/>
  <c r="N1407" i="3" s="1"/>
  <c r="M1447" i="3"/>
  <c r="M1446" i="3"/>
  <c r="M1445" i="3"/>
  <c r="M1444" i="3"/>
  <c r="O1443" i="3"/>
  <c r="O1437" i="3" s="1"/>
  <c r="O1434" i="3" s="1"/>
  <c r="N1443" i="3"/>
  <c r="M1442" i="3"/>
  <c r="M1441" i="3"/>
  <c r="M1440" i="3"/>
  <c r="M1439" i="3"/>
  <c r="M1438" i="3"/>
  <c r="M1436" i="3"/>
  <c r="M1435" i="3"/>
  <c r="M1433" i="3"/>
  <c r="M1432" i="3"/>
  <c r="M1431" i="3"/>
  <c r="M1430" i="3"/>
  <c r="O1429" i="3"/>
  <c r="O1423" i="3" s="1"/>
  <c r="O1420" i="3" s="1"/>
  <c r="N1429" i="3"/>
  <c r="M1428" i="3"/>
  <c r="M1427" i="3"/>
  <c r="M1426" i="3"/>
  <c r="M1425" i="3"/>
  <c r="M1424" i="3"/>
  <c r="M1422" i="3"/>
  <c r="M1421" i="3"/>
  <c r="N1419" i="3"/>
  <c r="O1416" i="3"/>
  <c r="N1414" i="3"/>
  <c r="O1412" i="3"/>
  <c r="N1411" i="3"/>
  <c r="N1410" i="3"/>
  <c r="N1408" i="3"/>
  <c r="M1405" i="3"/>
  <c r="M1404" i="3"/>
  <c r="M1403" i="3"/>
  <c r="M1402" i="3"/>
  <c r="O1401" i="3"/>
  <c r="O1395" i="3" s="1"/>
  <c r="O1392" i="3" s="1"/>
  <c r="N1401" i="3"/>
  <c r="N1395" i="3" s="1"/>
  <c r="M1400" i="3"/>
  <c r="M1399" i="3"/>
  <c r="M1398" i="3"/>
  <c r="M1397" i="3"/>
  <c r="M1396" i="3"/>
  <c r="M1394" i="3"/>
  <c r="M1393" i="3"/>
  <c r="M1391" i="3"/>
  <c r="M1390" i="3"/>
  <c r="M1389" i="3"/>
  <c r="M1361" i="3" s="1"/>
  <c r="M1388" i="3"/>
  <c r="O1387" i="3"/>
  <c r="O1381" i="3" s="1"/>
  <c r="O1378" i="3" s="1"/>
  <c r="N1387" i="3"/>
  <c r="M1386" i="3"/>
  <c r="M1385" i="3"/>
  <c r="M1384" i="3"/>
  <c r="M1383" i="3"/>
  <c r="M1382" i="3"/>
  <c r="N1381" i="3"/>
  <c r="M1380" i="3"/>
  <c r="M1379" i="3"/>
  <c r="M1377" i="3"/>
  <c r="M1363" i="3" s="1"/>
  <c r="M1376" i="3"/>
  <c r="M1362" i="3" s="1"/>
  <c r="M1375" i="3"/>
  <c r="M1374" i="3"/>
  <c r="O1373" i="3"/>
  <c r="O1359" i="3" s="1"/>
  <c r="N1373" i="3"/>
  <c r="M1372" i="3"/>
  <c r="M1371" i="3"/>
  <c r="M1370" i="3"/>
  <c r="M1356" i="3" s="1"/>
  <c r="M1369" i="3"/>
  <c r="M1355" i="3" s="1"/>
  <c r="M1368" i="3"/>
  <c r="M1366" i="3"/>
  <c r="M1365" i="3"/>
  <c r="O1363" i="3"/>
  <c r="N1363" i="3"/>
  <c r="O1362" i="3"/>
  <c r="N1362" i="3"/>
  <c r="O1361" i="3"/>
  <c r="N1361" i="3"/>
  <c r="O1360" i="3"/>
  <c r="N1360" i="3"/>
  <c r="O1358" i="3"/>
  <c r="N1358" i="3"/>
  <c r="O1357" i="3"/>
  <c r="N1357" i="3"/>
  <c r="O1356" i="3"/>
  <c r="N1356" i="3"/>
  <c r="O1355" i="3"/>
  <c r="N1355" i="3"/>
  <c r="O1354" i="3"/>
  <c r="N1354" i="3"/>
  <c r="O1352" i="3"/>
  <c r="N1352" i="3"/>
  <c r="O1351" i="3"/>
  <c r="N1351" i="3"/>
  <c r="M1349" i="3"/>
  <c r="M1348" i="3"/>
  <c r="M1347" i="3"/>
  <c r="M1346" i="3"/>
  <c r="O1345" i="3"/>
  <c r="O1339" i="3" s="1"/>
  <c r="O1336" i="3" s="1"/>
  <c r="N1345" i="3"/>
  <c r="M1344" i="3"/>
  <c r="M1343" i="3"/>
  <c r="M1342" i="3"/>
  <c r="M1341" i="3"/>
  <c r="M1340" i="3"/>
  <c r="M1338" i="3"/>
  <c r="M1337" i="3"/>
  <c r="M1335" i="3"/>
  <c r="M1334" i="3"/>
  <c r="M1333" i="3"/>
  <c r="M1332" i="3"/>
  <c r="O1331" i="3"/>
  <c r="N1331" i="3"/>
  <c r="M1330" i="3"/>
  <c r="M1329" i="3"/>
  <c r="M1328" i="3"/>
  <c r="M1327" i="3"/>
  <c r="M1326" i="3"/>
  <c r="O1325" i="3"/>
  <c r="O1322" i="3" s="1"/>
  <c r="M1324" i="3"/>
  <c r="M1323" i="3"/>
  <c r="M1321" i="3"/>
  <c r="M1320" i="3"/>
  <c r="M1319" i="3"/>
  <c r="M1318" i="3"/>
  <c r="O1317" i="3"/>
  <c r="O1311" i="3" s="1"/>
  <c r="N1317" i="3"/>
  <c r="M1316" i="3"/>
  <c r="M1315" i="3"/>
  <c r="M1314" i="3"/>
  <c r="M1313" i="3"/>
  <c r="M1312" i="3"/>
  <c r="M1310" i="3"/>
  <c r="M1309" i="3"/>
  <c r="O1308" i="3"/>
  <c r="M1307" i="3"/>
  <c r="M1306" i="3"/>
  <c r="M1305" i="3"/>
  <c r="M1304" i="3"/>
  <c r="O1303" i="3"/>
  <c r="N1303" i="3"/>
  <c r="M1302" i="3"/>
  <c r="M1301" i="3"/>
  <c r="M1300" i="3"/>
  <c r="M1299" i="3"/>
  <c r="M1298" i="3"/>
  <c r="O1297" i="3"/>
  <c r="O1294" i="3" s="1"/>
  <c r="M1296" i="3"/>
  <c r="M1295" i="3"/>
  <c r="M1293" i="3"/>
  <c r="M1292" i="3"/>
  <c r="M1291" i="3"/>
  <c r="M1290" i="3"/>
  <c r="O1289" i="3"/>
  <c r="O1283" i="3" s="1"/>
  <c r="O1280" i="3" s="1"/>
  <c r="N1289" i="3"/>
  <c r="M1288" i="3"/>
  <c r="M1287" i="3"/>
  <c r="M1286" i="3"/>
  <c r="M1285" i="3"/>
  <c r="M1284" i="3"/>
  <c r="M1282" i="3"/>
  <c r="M1281" i="3"/>
  <c r="M1279" i="3"/>
  <c r="M1278" i="3"/>
  <c r="M1277" i="3"/>
  <c r="M1276" i="3"/>
  <c r="O1275" i="3"/>
  <c r="O1269" i="3" s="1"/>
  <c r="O1266" i="3" s="1"/>
  <c r="N1275" i="3"/>
  <c r="M1274" i="3"/>
  <c r="M1273" i="3"/>
  <c r="M1272" i="3"/>
  <c r="M1271" i="3"/>
  <c r="M1270" i="3"/>
  <c r="M1268" i="3"/>
  <c r="M1267" i="3"/>
  <c r="M1265" i="3"/>
  <c r="M1264" i="3"/>
  <c r="M1263" i="3"/>
  <c r="M1262" i="3"/>
  <c r="O1261" i="3"/>
  <c r="O1255" i="3" s="1"/>
  <c r="O1252" i="3" s="1"/>
  <c r="N1261" i="3"/>
  <c r="M1260" i="3"/>
  <c r="M1259" i="3"/>
  <c r="M1258" i="3"/>
  <c r="M1257" i="3"/>
  <c r="M1256" i="3"/>
  <c r="M1254" i="3"/>
  <c r="M1253" i="3"/>
  <c r="M1251" i="3"/>
  <c r="M1237" i="3" s="1"/>
  <c r="M1250" i="3"/>
  <c r="M1249" i="3"/>
  <c r="M1248" i="3"/>
  <c r="O1247" i="3"/>
  <c r="O1241" i="3" s="1"/>
  <c r="N1247" i="3"/>
  <c r="N1233" i="3" s="1"/>
  <c r="M1246" i="3"/>
  <c r="M1245" i="3"/>
  <c r="M1244" i="3"/>
  <c r="M1230" i="3" s="1"/>
  <c r="M1243" i="3"/>
  <c r="M1242" i="3"/>
  <c r="M1240" i="3"/>
  <c r="M1239" i="3"/>
  <c r="O1237" i="3"/>
  <c r="O1139" i="3" s="1"/>
  <c r="N1237" i="3"/>
  <c r="O1236" i="3"/>
  <c r="O1138" i="3" s="1"/>
  <c r="N1236" i="3"/>
  <c r="N1138" i="3" s="1"/>
  <c r="O1235" i="3"/>
  <c r="O1137" i="3" s="1"/>
  <c r="N1235" i="3"/>
  <c r="O1234" i="3"/>
  <c r="O1136" i="3" s="1"/>
  <c r="N1234" i="3"/>
  <c r="N1136" i="3" s="1"/>
  <c r="M1234" i="3"/>
  <c r="O1232" i="3"/>
  <c r="N1232" i="3"/>
  <c r="O1231" i="3"/>
  <c r="O1133" i="3" s="1"/>
  <c r="N1231" i="3"/>
  <c r="N1133" i="3" s="1"/>
  <c r="O1230" i="3"/>
  <c r="N1230" i="3"/>
  <c r="N1132" i="3" s="1"/>
  <c r="O1229" i="3"/>
  <c r="O1131" i="3" s="1"/>
  <c r="N1229" i="3"/>
  <c r="N1131" i="3" s="1"/>
  <c r="O1228" i="3"/>
  <c r="N1228" i="3"/>
  <c r="N1130" i="3" s="1"/>
  <c r="O1226" i="3"/>
  <c r="O1128" i="3" s="1"/>
  <c r="N1226" i="3"/>
  <c r="N1128" i="3" s="1"/>
  <c r="O1225" i="3"/>
  <c r="O1127" i="3" s="1"/>
  <c r="N1225" i="3"/>
  <c r="N1127" i="3" s="1"/>
  <c r="M1223" i="3"/>
  <c r="M1222" i="3"/>
  <c r="M1221" i="3"/>
  <c r="M1220" i="3"/>
  <c r="O1219" i="3"/>
  <c r="N1219" i="3"/>
  <c r="M1218" i="3"/>
  <c r="M1217" i="3"/>
  <c r="M1216" i="3"/>
  <c r="M1215" i="3"/>
  <c r="M1214" i="3"/>
  <c r="M1212" i="3"/>
  <c r="M1211" i="3"/>
  <c r="M1209" i="3"/>
  <c r="M1208" i="3"/>
  <c r="M1207" i="3"/>
  <c r="M1206" i="3"/>
  <c r="O1205" i="3"/>
  <c r="O1199" i="3" s="1"/>
  <c r="O1196" i="3" s="1"/>
  <c r="N1205" i="3"/>
  <c r="M1204" i="3"/>
  <c r="M1203" i="3"/>
  <c r="M1202" i="3"/>
  <c r="M1201" i="3"/>
  <c r="M1200" i="3"/>
  <c r="M1198" i="3"/>
  <c r="M1197" i="3"/>
  <c r="M1195" i="3"/>
  <c r="M1194" i="3"/>
  <c r="M1193" i="3"/>
  <c r="M1192" i="3"/>
  <c r="O1191" i="3"/>
  <c r="O1185" i="3" s="1"/>
  <c r="O1182" i="3" s="1"/>
  <c r="N1191" i="3"/>
  <c r="M1190" i="3"/>
  <c r="M1189" i="3"/>
  <c r="M1188" i="3"/>
  <c r="M1187" i="3"/>
  <c r="M1186" i="3"/>
  <c r="N1185" i="3"/>
  <c r="M1184" i="3"/>
  <c r="M1183" i="3"/>
  <c r="M1181" i="3"/>
  <c r="M1180" i="3"/>
  <c r="M1179" i="3"/>
  <c r="M1178" i="3"/>
  <c r="O1177" i="3"/>
  <c r="O1171" i="3" s="1"/>
  <c r="O1168" i="3" s="1"/>
  <c r="N1177" i="3"/>
  <c r="N1171" i="3" s="1"/>
  <c r="M1176" i="3"/>
  <c r="M1175" i="3"/>
  <c r="M1174" i="3"/>
  <c r="M1173" i="3"/>
  <c r="M1172" i="3"/>
  <c r="M1170" i="3"/>
  <c r="M1169" i="3"/>
  <c r="M1167" i="3"/>
  <c r="M1166" i="3"/>
  <c r="M1165" i="3"/>
  <c r="M1164" i="3"/>
  <c r="O1163" i="3"/>
  <c r="O1157" i="3" s="1"/>
  <c r="O1154" i="3" s="1"/>
  <c r="N1163" i="3"/>
  <c r="M1162" i="3"/>
  <c r="M1161" i="3"/>
  <c r="M1160" i="3"/>
  <c r="M1159" i="3"/>
  <c r="M1158" i="3"/>
  <c r="M1156" i="3"/>
  <c r="M1155" i="3"/>
  <c r="M1153" i="3"/>
  <c r="M1152" i="3"/>
  <c r="M1151" i="3"/>
  <c r="M1150" i="3"/>
  <c r="O1149" i="3"/>
  <c r="N1149" i="3"/>
  <c r="M1148" i="3"/>
  <c r="M1147" i="3"/>
  <c r="M1146" i="3"/>
  <c r="M1145" i="3"/>
  <c r="M1144" i="3"/>
  <c r="O1143" i="3"/>
  <c r="M1142" i="3"/>
  <c r="M1141" i="3"/>
  <c r="N1139" i="3"/>
  <c r="N1137" i="3"/>
  <c r="O1134" i="3"/>
  <c r="N1134" i="3"/>
  <c r="O1132" i="3"/>
  <c r="O1130" i="3"/>
  <c r="M1125" i="3"/>
  <c r="M1124" i="3"/>
  <c r="M1123" i="3"/>
  <c r="M1122" i="3"/>
  <c r="O1121" i="3"/>
  <c r="N1121" i="3"/>
  <c r="M1121" i="3" s="1"/>
  <c r="M1120" i="3"/>
  <c r="M1119" i="3"/>
  <c r="M1118" i="3"/>
  <c r="M1117" i="3"/>
  <c r="M1116" i="3"/>
  <c r="O1115" i="3"/>
  <c r="O1112" i="3" s="1"/>
  <c r="M1114" i="3"/>
  <c r="M1113" i="3"/>
  <c r="M1111" i="3"/>
  <c r="M1110" i="3"/>
  <c r="M1109" i="3"/>
  <c r="M1108" i="3"/>
  <c r="O1107" i="3"/>
  <c r="O1101" i="3" s="1"/>
  <c r="O1098" i="3" s="1"/>
  <c r="N1107" i="3"/>
  <c r="N1079" i="3" s="1"/>
  <c r="M1106" i="3"/>
  <c r="M1105" i="3"/>
  <c r="M1104" i="3"/>
  <c r="M1103" i="3"/>
  <c r="M1102" i="3"/>
  <c r="M1100" i="3"/>
  <c r="M1099" i="3"/>
  <c r="M1097" i="3"/>
  <c r="M1096" i="3"/>
  <c r="M1095" i="3"/>
  <c r="M1094" i="3"/>
  <c r="M1080" i="3" s="1"/>
  <c r="O1093" i="3"/>
  <c r="O1087" i="3" s="1"/>
  <c r="N1093" i="3"/>
  <c r="M1092" i="3"/>
  <c r="M1091" i="3"/>
  <c r="M1090" i="3"/>
  <c r="M1089" i="3"/>
  <c r="M1088" i="3"/>
  <c r="M1086" i="3"/>
  <c r="M1085" i="3"/>
  <c r="O1083" i="3"/>
  <c r="N1083" i="3"/>
  <c r="O1082" i="3"/>
  <c r="N1082" i="3"/>
  <c r="O1081" i="3"/>
  <c r="N1081" i="3"/>
  <c r="O1080" i="3"/>
  <c r="N1080" i="3"/>
  <c r="O1078" i="3"/>
  <c r="N1078" i="3"/>
  <c r="O1077" i="3"/>
  <c r="N1077" i="3"/>
  <c r="O1076" i="3"/>
  <c r="N1076" i="3"/>
  <c r="O1075" i="3"/>
  <c r="N1075" i="3"/>
  <c r="O1074" i="3"/>
  <c r="N1074" i="3"/>
  <c r="O1072" i="3"/>
  <c r="N1072" i="3"/>
  <c r="O1071" i="3"/>
  <c r="N1071" i="3"/>
  <c r="M1069" i="3"/>
  <c r="M1068" i="3"/>
  <c r="M1067" i="3"/>
  <c r="M1066" i="3"/>
  <c r="O1065" i="3"/>
  <c r="O1059" i="3" s="1"/>
  <c r="O1056" i="3" s="1"/>
  <c r="N1065" i="3"/>
  <c r="M1064" i="3"/>
  <c r="M1063" i="3"/>
  <c r="M1062" i="3"/>
  <c r="M1061" i="3"/>
  <c r="M1060" i="3"/>
  <c r="M1058" i="3"/>
  <c r="M1057" i="3"/>
  <c r="M1055" i="3"/>
  <c r="M1054" i="3"/>
  <c r="M1053" i="3"/>
  <c r="M1052" i="3"/>
  <c r="O1051" i="3"/>
  <c r="O1045" i="3" s="1"/>
  <c r="O1042" i="3" s="1"/>
  <c r="N1051" i="3"/>
  <c r="M1050" i="3"/>
  <c r="M1049" i="3"/>
  <c r="M1048" i="3"/>
  <c r="M1047" i="3"/>
  <c r="M1046" i="3"/>
  <c r="M1044" i="3"/>
  <c r="M1043" i="3"/>
  <c r="M1041" i="3"/>
  <c r="M1040" i="3"/>
  <c r="M1039" i="3"/>
  <c r="M1038" i="3"/>
  <c r="O1037" i="3"/>
  <c r="O1031" i="3" s="1"/>
  <c r="O1028" i="3" s="1"/>
  <c r="N1037" i="3"/>
  <c r="M1036" i="3"/>
  <c r="M1035" i="3"/>
  <c r="M1034" i="3"/>
  <c r="M1033" i="3"/>
  <c r="M1032" i="3"/>
  <c r="M1030" i="3"/>
  <c r="M1029" i="3"/>
  <c r="M1027" i="3"/>
  <c r="M1026" i="3"/>
  <c r="M1025" i="3"/>
  <c r="M1011" i="3" s="1"/>
  <c r="M1024" i="3"/>
  <c r="O1023" i="3"/>
  <c r="O1017" i="3" s="1"/>
  <c r="N1023" i="3"/>
  <c r="M1022" i="3"/>
  <c r="M1008" i="3" s="1"/>
  <c r="M1021" i="3"/>
  <c r="M1020" i="3"/>
  <c r="M1019" i="3"/>
  <c r="M1018" i="3"/>
  <c r="M1004" i="3" s="1"/>
  <c r="M1016" i="3"/>
  <c r="M1015" i="3"/>
  <c r="O1013" i="3"/>
  <c r="N1013" i="3"/>
  <c r="O1012" i="3"/>
  <c r="N1012" i="3"/>
  <c r="O1011" i="3"/>
  <c r="N1011" i="3"/>
  <c r="O1010" i="3"/>
  <c r="N1010" i="3"/>
  <c r="O1008" i="3"/>
  <c r="N1008" i="3"/>
  <c r="O1007" i="3"/>
  <c r="N1007" i="3"/>
  <c r="O1006" i="3"/>
  <c r="N1006" i="3"/>
  <c r="O1005" i="3"/>
  <c r="N1005" i="3"/>
  <c r="O1004" i="3"/>
  <c r="N1004" i="3"/>
  <c r="O1002" i="3"/>
  <c r="N1002" i="3"/>
  <c r="O1001" i="3"/>
  <c r="N1001" i="3"/>
  <c r="M999" i="3"/>
  <c r="M998" i="3"/>
  <c r="M997" i="3"/>
  <c r="M996" i="3"/>
  <c r="O995" i="3"/>
  <c r="O989" i="3" s="1"/>
  <c r="O986" i="3" s="1"/>
  <c r="N995" i="3"/>
  <c r="M994" i="3"/>
  <c r="M993" i="3"/>
  <c r="M992" i="3"/>
  <c r="M991" i="3"/>
  <c r="M990" i="3"/>
  <c r="M988" i="3"/>
  <c r="M987" i="3"/>
  <c r="M985" i="3"/>
  <c r="M984" i="3"/>
  <c r="M983" i="3"/>
  <c r="M982" i="3"/>
  <c r="O981" i="3"/>
  <c r="N981" i="3"/>
  <c r="M981" i="3" s="1"/>
  <c r="M980" i="3"/>
  <c r="M979" i="3"/>
  <c r="M978" i="3"/>
  <c r="M977" i="3"/>
  <c r="M976" i="3"/>
  <c r="O975" i="3"/>
  <c r="O972" i="3" s="1"/>
  <c r="M974" i="3"/>
  <c r="M973" i="3"/>
  <c r="M971" i="3"/>
  <c r="M970" i="3"/>
  <c r="M969" i="3"/>
  <c r="M968" i="3"/>
  <c r="O967" i="3"/>
  <c r="O961" i="3" s="1"/>
  <c r="O958" i="3" s="1"/>
  <c r="N967" i="3"/>
  <c r="N961" i="3" s="1"/>
  <c r="M966" i="3"/>
  <c r="M965" i="3"/>
  <c r="M964" i="3"/>
  <c r="M963" i="3"/>
  <c r="M962" i="3"/>
  <c r="M960" i="3"/>
  <c r="M959" i="3"/>
  <c r="O957" i="3"/>
  <c r="N957" i="3"/>
  <c r="O956" i="3"/>
  <c r="N956" i="3"/>
  <c r="O955" i="3"/>
  <c r="N955" i="3"/>
  <c r="O954" i="3"/>
  <c r="N954" i="3"/>
  <c r="O952" i="3"/>
  <c r="N952" i="3"/>
  <c r="O951" i="3"/>
  <c r="N951" i="3"/>
  <c r="N811" i="3" s="1"/>
  <c r="O950" i="3"/>
  <c r="N950" i="3"/>
  <c r="O949" i="3"/>
  <c r="N949" i="3"/>
  <c r="O948" i="3"/>
  <c r="N948" i="3"/>
  <c r="O946" i="3"/>
  <c r="N946" i="3"/>
  <c r="O945" i="3"/>
  <c r="N945" i="3"/>
  <c r="M943" i="3"/>
  <c r="M942" i="3"/>
  <c r="M941" i="3"/>
  <c r="M940" i="3"/>
  <c r="O939" i="3"/>
  <c r="O933" i="3" s="1"/>
  <c r="O930" i="3" s="1"/>
  <c r="N939" i="3"/>
  <c r="M938" i="3"/>
  <c r="M937" i="3"/>
  <c r="M936" i="3"/>
  <c r="M935" i="3"/>
  <c r="M934" i="3"/>
  <c r="M932" i="3"/>
  <c r="M931" i="3"/>
  <c r="M929" i="3"/>
  <c r="M928" i="3"/>
  <c r="M927" i="3"/>
  <c r="M926" i="3"/>
  <c r="O925" i="3"/>
  <c r="O919" i="3" s="1"/>
  <c r="O916" i="3" s="1"/>
  <c r="N925" i="3"/>
  <c r="M924" i="3"/>
  <c r="M923" i="3"/>
  <c r="M922" i="3"/>
  <c r="M921" i="3"/>
  <c r="M920" i="3"/>
  <c r="M918" i="3"/>
  <c r="M917" i="3"/>
  <c r="M915" i="3"/>
  <c r="M914" i="3"/>
  <c r="M913" i="3"/>
  <c r="M912" i="3"/>
  <c r="O911" i="3"/>
  <c r="N911" i="3"/>
  <c r="M911" i="3" s="1"/>
  <c r="M910" i="3"/>
  <c r="M909" i="3"/>
  <c r="M908" i="3"/>
  <c r="M907" i="3"/>
  <c r="M906" i="3"/>
  <c r="O905" i="3"/>
  <c r="M904" i="3"/>
  <c r="M903" i="3"/>
  <c r="O901" i="3"/>
  <c r="O817" i="3" s="1"/>
  <c r="N901" i="3"/>
  <c r="O900" i="3"/>
  <c r="N900" i="3"/>
  <c r="O899" i="3"/>
  <c r="N899" i="3"/>
  <c r="O898" i="3"/>
  <c r="N898" i="3"/>
  <c r="O896" i="3"/>
  <c r="N896" i="3"/>
  <c r="O895" i="3"/>
  <c r="N895" i="3"/>
  <c r="O894" i="3"/>
  <c r="N894" i="3"/>
  <c r="O893" i="3"/>
  <c r="N893" i="3"/>
  <c r="O892" i="3"/>
  <c r="N892" i="3"/>
  <c r="O890" i="3"/>
  <c r="N890" i="3"/>
  <c r="O889" i="3"/>
  <c r="N889" i="3"/>
  <c r="M887" i="3"/>
  <c r="M886" i="3"/>
  <c r="M885" i="3"/>
  <c r="M884" i="3"/>
  <c r="O883" i="3"/>
  <c r="M883" i="3" s="1"/>
  <c r="N883" i="3"/>
  <c r="M882" i="3"/>
  <c r="M881" i="3"/>
  <c r="M880" i="3"/>
  <c r="M879" i="3"/>
  <c r="M878" i="3"/>
  <c r="N877" i="3"/>
  <c r="M876" i="3"/>
  <c r="M875" i="3"/>
  <c r="N874" i="3"/>
  <c r="M873" i="3"/>
  <c r="M872" i="3"/>
  <c r="M871" i="3"/>
  <c r="M870" i="3"/>
  <c r="O869" i="3"/>
  <c r="N869" i="3"/>
  <c r="M868" i="3"/>
  <c r="M867" i="3"/>
  <c r="M866" i="3"/>
  <c r="M865" i="3"/>
  <c r="M864" i="3"/>
  <c r="O863" i="3"/>
  <c r="O860" i="3" s="1"/>
  <c r="M862" i="3"/>
  <c r="M861" i="3"/>
  <c r="M859" i="3"/>
  <c r="M858" i="3"/>
  <c r="M857" i="3"/>
  <c r="M856" i="3"/>
  <c r="O855" i="3"/>
  <c r="N855" i="3"/>
  <c r="M855" i="3" s="1"/>
  <c r="M854" i="3"/>
  <c r="M853" i="3"/>
  <c r="M852" i="3"/>
  <c r="M851" i="3"/>
  <c r="M850" i="3"/>
  <c r="O849" i="3"/>
  <c r="O846" i="3" s="1"/>
  <c r="M848" i="3"/>
  <c r="M847" i="3"/>
  <c r="M845" i="3"/>
  <c r="M844" i="3"/>
  <c r="M843" i="3"/>
  <c r="M842" i="3"/>
  <c r="O841" i="3"/>
  <c r="N841" i="3"/>
  <c r="M841" i="3" s="1"/>
  <c r="M840" i="3"/>
  <c r="M839" i="3"/>
  <c r="M838" i="3"/>
  <c r="M837" i="3"/>
  <c r="M836" i="3"/>
  <c r="O835" i="3"/>
  <c r="O832" i="3" s="1"/>
  <c r="M834" i="3"/>
  <c r="M833" i="3"/>
  <c r="M831" i="3"/>
  <c r="M830" i="3"/>
  <c r="M829" i="3"/>
  <c r="M828" i="3"/>
  <c r="O827" i="3"/>
  <c r="N827" i="3"/>
  <c r="M826" i="3"/>
  <c r="M825" i="3"/>
  <c r="M824" i="3"/>
  <c r="M823" i="3"/>
  <c r="M822" i="3"/>
  <c r="O821" i="3"/>
  <c r="O818" i="3" s="1"/>
  <c r="N821" i="3"/>
  <c r="M820" i="3"/>
  <c r="M819" i="3"/>
  <c r="N818" i="3"/>
  <c r="M818" i="3" s="1"/>
  <c r="M803" i="3"/>
  <c r="M802" i="3"/>
  <c r="M801" i="3"/>
  <c r="M800" i="3"/>
  <c r="O799" i="3"/>
  <c r="O793" i="3" s="1"/>
  <c r="O790" i="3" s="1"/>
  <c r="N799" i="3"/>
  <c r="M798" i="3"/>
  <c r="M797" i="3"/>
  <c r="M796" i="3"/>
  <c r="M795" i="3"/>
  <c r="M794" i="3"/>
  <c r="M792" i="3"/>
  <c r="M791" i="3"/>
  <c r="M775" i="3"/>
  <c r="M774" i="3"/>
  <c r="M773" i="3"/>
  <c r="M772" i="3"/>
  <c r="O771" i="3"/>
  <c r="N771" i="3"/>
  <c r="M771" i="3" s="1"/>
  <c r="M770" i="3"/>
  <c r="M769" i="3"/>
  <c r="M768" i="3"/>
  <c r="M767" i="3"/>
  <c r="M766" i="3"/>
  <c r="O765" i="3"/>
  <c r="O762" i="3" s="1"/>
  <c r="M764" i="3"/>
  <c r="M763" i="3"/>
  <c r="M761" i="3"/>
  <c r="M760" i="3"/>
  <c r="M759" i="3"/>
  <c r="M758" i="3"/>
  <c r="O757" i="3"/>
  <c r="O751" i="3" s="1"/>
  <c r="O748" i="3" s="1"/>
  <c r="N757" i="3"/>
  <c r="M756" i="3"/>
  <c r="M755" i="3"/>
  <c r="M754" i="3"/>
  <c r="M753" i="3"/>
  <c r="M752" i="3"/>
  <c r="N751" i="3"/>
  <c r="M750" i="3"/>
  <c r="M749" i="3"/>
  <c r="M747" i="3"/>
  <c r="M746" i="3"/>
  <c r="M745" i="3"/>
  <c r="M744" i="3"/>
  <c r="O743" i="3"/>
  <c r="O737" i="3" s="1"/>
  <c r="O734" i="3" s="1"/>
  <c r="N743" i="3"/>
  <c r="M742" i="3"/>
  <c r="M741" i="3"/>
  <c r="M740" i="3"/>
  <c r="M739" i="3"/>
  <c r="M738" i="3"/>
  <c r="M736" i="3"/>
  <c r="M735" i="3"/>
  <c r="M733" i="3"/>
  <c r="M705" i="3" s="1"/>
  <c r="M732" i="3"/>
  <c r="M731" i="3"/>
  <c r="M730" i="3"/>
  <c r="O729" i="3"/>
  <c r="O723" i="3" s="1"/>
  <c r="O720" i="3" s="1"/>
  <c r="N729" i="3"/>
  <c r="M728" i="3"/>
  <c r="M727" i="3"/>
  <c r="M726" i="3"/>
  <c r="M725" i="3"/>
  <c r="M724" i="3"/>
  <c r="M722" i="3"/>
  <c r="M721" i="3"/>
  <c r="M719" i="3"/>
  <c r="M718" i="3"/>
  <c r="M717" i="3"/>
  <c r="M716" i="3"/>
  <c r="O715" i="3"/>
  <c r="O709" i="3" s="1"/>
  <c r="O706" i="3" s="1"/>
  <c r="N715" i="3"/>
  <c r="M714" i="3"/>
  <c r="M713" i="3"/>
  <c r="M699" i="3" s="1"/>
  <c r="M712" i="3"/>
  <c r="M711" i="3"/>
  <c r="M710" i="3"/>
  <c r="M708" i="3"/>
  <c r="M707" i="3"/>
  <c r="O705" i="3"/>
  <c r="N705" i="3"/>
  <c r="O704" i="3"/>
  <c r="N704" i="3"/>
  <c r="O703" i="3"/>
  <c r="N703" i="3"/>
  <c r="O702" i="3"/>
  <c r="N702" i="3"/>
  <c r="O700" i="3"/>
  <c r="N700" i="3"/>
  <c r="O699" i="3"/>
  <c r="N699" i="3"/>
  <c r="O698" i="3"/>
  <c r="N698" i="3"/>
  <c r="O697" i="3"/>
  <c r="N697" i="3"/>
  <c r="O696" i="3"/>
  <c r="N696" i="3"/>
  <c r="O695" i="3"/>
  <c r="O694" i="3"/>
  <c r="N694" i="3"/>
  <c r="O693" i="3"/>
  <c r="N693" i="3"/>
  <c r="M691" i="3"/>
  <c r="M690" i="3"/>
  <c r="M689" i="3"/>
  <c r="M688" i="3"/>
  <c r="O687" i="3"/>
  <c r="N687" i="3"/>
  <c r="N681" i="3" s="1"/>
  <c r="M686" i="3"/>
  <c r="M685" i="3"/>
  <c r="M684" i="3"/>
  <c r="M683" i="3"/>
  <c r="M682" i="3"/>
  <c r="M680" i="3"/>
  <c r="M679" i="3"/>
  <c r="M677" i="3"/>
  <c r="M676" i="3"/>
  <c r="M675" i="3"/>
  <c r="M674" i="3"/>
  <c r="O673" i="3"/>
  <c r="N673" i="3"/>
  <c r="M673" i="3" s="1"/>
  <c r="M672" i="3"/>
  <c r="M671" i="3"/>
  <c r="M670" i="3"/>
  <c r="M669" i="3"/>
  <c r="M668" i="3"/>
  <c r="O667" i="3"/>
  <c r="O664" i="3" s="1"/>
  <c r="M666" i="3"/>
  <c r="M665" i="3"/>
  <c r="M663" i="3"/>
  <c r="M662" i="3"/>
  <c r="M661" i="3"/>
  <c r="M660" i="3"/>
  <c r="O659" i="3"/>
  <c r="O653" i="3" s="1"/>
  <c r="O650" i="3" s="1"/>
  <c r="N659" i="3"/>
  <c r="M658" i="3"/>
  <c r="M657" i="3"/>
  <c r="M656" i="3"/>
  <c r="M655" i="3"/>
  <c r="M654" i="3"/>
  <c r="M652" i="3"/>
  <c r="M651" i="3"/>
  <c r="M649" i="3"/>
  <c r="M648" i="3"/>
  <c r="M647" i="3"/>
  <c r="M646" i="3"/>
  <c r="O645" i="3"/>
  <c r="N645" i="3"/>
  <c r="M645" i="3" s="1"/>
  <c r="M644" i="3"/>
  <c r="M643" i="3"/>
  <c r="M642" i="3"/>
  <c r="M641" i="3"/>
  <c r="M640" i="3"/>
  <c r="O639" i="3"/>
  <c r="O636" i="3" s="1"/>
  <c r="M638" i="3"/>
  <c r="M637" i="3"/>
  <c r="M635" i="3"/>
  <c r="M634" i="3"/>
  <c r="M633" i="3"/>
  <c r="M632" i="3"/>
  <c r="O631" i="3"/>
  <c r="O625" i="3" s="1"/>
  <c r="O622" i="3" s="1"/>
  <c r="N631" i="3"/>
  <c r="M630" i="3"/>
  <c r="M629" i="3"/>
  <c r="M628" i="3"/>
  <c r="M627" i="3"/>
  <c r="M626" i="3"/>
  <c r="M624" i="3"/>
  <c r="M623" i="3"/>
  <c r="M621" i="3"/>
  <c r="M620" i="3"/>
  <c r="M619" i="3"/>
  <c r="M618" i="3"/>
  <c r="O617" i="3"/>
  <c r="N617" i="3"/>
  <c r="M617" i="3" s="1"/>
  <c r="M616" i="3"/>
  <c r="M615" i="3"/>
  <c r="M614" i="3"/>
  <c r="M613" i="3"/>
  <c r="M612" i="3"/>
  <c r="O611" i="3"/>
  <c r="O608" i="3" s="1"/>
  <c r="M610" i="3"/>
  <c r="M609" i="3"/>
  <c r="M607" i="3"/>
  <c r="M606" i="3"/>
  <c r="M605" i="3"/>
  <c r="M604" i="3"/>
  <c r="O603" i="3"/>
  <c r="O597" i="3" s="1"/>
  <c r="O594" i="3" s="1"/>
  <c r="N603" i="3"/>
  <c r="M602" i="3"/>
  <c r="M601" i="3"/>
  <c r="M600" i="3"/>
  <c r="M599" i="3"/>
  <c r="M598" i="3"/>
  <c r="M596" i="3"/>
  <c r="M595" i="3"/>
  <c r="M593" i="3"/>
  <c r="M592" i="3"/>
  <c r="M591" i="3"/>
  <c r="M590" i="3"/>
  <c r="O589" i="3"/>
  <c r="N589" i="3"/>
  <c r="M589" i="3" s="1"/>
  <c r="M588" i="3"/>
  <c r="M587" i="3"/>
  <c r="M586" i="3"/>
  <c r="M585" i="3"/>
  <c r="M584" i="3"/>
  <c r="O583" i="3"/>
  <c r="O580" i="3" s="1"/>
  <c r="M582" i="3"/>
  <c r="M581" i="3"/>
  <c r="M579" i="3"/>
  <c r="M578" i="3"/>
  <c r="M577" i="3"/>
  <c r="M576" i="3"/>
  <c r="O575" i="3"/>
  <c r="O569" i="3" s="1"/>
  <c r="O566" i="3" s="1"/>
  <c r="N575" i="3"/>
  <c r="M574" i="3"/>
  <c r="M573" i="3"/>
  <c r="M572" i="3"/>
  <c r="M571" i="3"/>
  <c r="M570" i="3"/>
  <c r="M568" i="3"/>
  <c r="M567" i="3"/>
  <c r="M565" i="3"/>
  <c r="M564" i="3"/>
  <c r="M563" i="3"/>
  <c r="M562" i="3"/>
  <c r="O561" i="3"/>
  <c r="N561" i="3"/>
  <c r="M561" i="3" s="1"/>
  <c r="M560" i="3"/>
  <c r="M559" i="3"/>
  <c r="M558" i="3"/>
  <c r="M557" i="3"/>
  <c r="M556" i="3"/>
  <c r="O555" i="3"/>
  <c r="O552" i="3" s="1"/>
  <c r="M554" i="3"/>
  <c r="M553" i="3"/>
  <c r="M551" i="3"/>
  <c r="M550" i="3"/>
  <c r="M549" i="3"/>
  <c r="M548" i="3"/>
  <c r="O547" i="3"/>
  <c r="O541" i="3" s="1"/>
  <c r="O538" i="3" s="1"/>
  <c r="N547" i="3"/>
  <c r="M546" i="3"/>
  <c r="M545" i="3"/>
  <c r="M544" i="3"/>
  <c r="M543" i="3"/>
  <c r="M542" i="3"/>
  <c r="M540" i="3"/>
  <c r="M539" i="3"/>
  <c r="M537" i="3"/>
  <c r="M536" i="3"/>
  <c r="M535" i="3"/>
  <c r="M534" i="3"/>
  <c r="O533" i="3"/>
  <c r="N533" i="3"/>
  <c r="N527" i="3" s="1"/>
  <c r="N524" i="3" s="1"/>
  <c r="M532" i="3"/>
  <c r="M531" i="3"/>
  <c r="M530" i="3"/>
  <c r="M529" i="3"/>
  <c r="M528" i="3"/>
  <c r="O527" i="3"/>
  <c r="O524" i="3" s="1"/>
  <c r="M526" i="3"/>
  <c r="M525" i="3"/>
  <c r="M523" i="3"/>
  <c r="M522" i="3"/>
  <c r="M521" i="3"/>
  <c r="M520" i="3"/>
  <c r="O519" i="3"/>
  <c r="O513" i="3" s="1"/>
  <c r="O510" i="3" s="1"/>
  <c r="N519" i="3"/>
  <c r="M518" i="3"/>
  <c r="M517" i="3"/>
  <c r="M516" i="3"/>
  <c r="M515" i="3"/>
  <c r="M514" i="3"/>
  <c r="M512" i="3"/>
  <c r="M511" i="3"/>
  <c r="M509" i="3"/>
  <c r="M508" i="3"/>
  <c r="M507" i="3"/>
  <c r="M506" i="3"/>
  <c r="O505" i="3"/>
  <c r="N505" i="3"/>
  <c r="M504" i="3"/>
  <c r="M503" i="3"/>
  <c r="M502" i="3"/>
  <c r="M501" i="3"/>
  <c r="M500" i="3"/>
  <c r="O499" i="3"/>
  <c r="O496" i="3" s="1"/>
  <c r="M498" i="3"/>
  <c r="M497" i="3"/>
  <c r="O495" i="3"/>
  <c r="N495" i="3"/>
  <c r="N453" i="3" s="1"/>
  <c r="O494" i="3"/>
  <c r="N494" i="3"/>
  <c r="O493" i="3"/>
  <c r="O451" i="3" s="1"/>
  <c r="N493" i="3"/>
  <c r="O492" i="3"/>
  <c r="N492" i="3"/>
  <c r="O490" i="3"/>
  <c r="N490" i="3"/>
  <c r="N448" i="3" s="1"/>
  <c r="O489" i="3"/>
  <c r="N489" i="3"/>
  <c r="O488" i="3"/>
  <c r="N488" i="3"/>
  <c r="O487" i="3"/>
  <c r="N487" i="3"/>
  <c r="O486" i="3"/>
  <c r="N486" i="3"/>
  <c r="N444" i="3" s="1"/>
  <c r="O484" i="3"/>
  <c r="N484" i="3"/>
  <c r="O483" i="3"/>
  <c r="N483" i="3"/>
  <c r="M481" i="3"/>
  <c r="M480" i="3"/>
  <c r="M479" i="3"/>
  <c r="M478" i="3"/>
  <c r="O477" i="3"/>
  <c r="N477" i="3"/>
  <c r="N471" i="3" s="1"/>
  <c r="M476" i="3"/>
  <c r="M475" i="3"/>
  <c r="M474" i="3"/>
  <c r="M473" i="3"/>
  <c r="M472" i="3"/>
  <c r="O471" i="3"/>
  <c r="O468" i="3" s="1"/>
  <c r="M470" i="3"/>
  <c r="M469" i="3"/>
  <c r="N468" i="3"/>
  <c r="M468" i="3" s="1"/>
  <c r="M467" i="3"/>
  <c r="M466" i="3"/>
  <c r="M465" i="3"/>
  <c r="M464" i="3"/>
  <c r="O463" i="3"/>
  <c r="N463" i="3"/>
  <c r="N457" i="3" s="1"/>
  <c r="N454" i="3" s="1"/>
  <c r="M462" i="3"/>
  <c r="M461" i="3"/>
  <c r="M460" i="3"/>
  <c r="M459" i="3"/>
  <c r="M458" i="3"/>
  <c r="O457" i="3"/>
  <c r="O454" i="3" s="1"/>
  <c r="M456" i="3"/>
  <c r="M455" i="3"/>
  <c r="O441" i="3"/>
  <c r="M439" i="3"/>
  <c r="M438" i="3"/>
  <c r="M437" i="3"/>
  <c r="M436" i="3"/>
  <c r="O435" i="3"/>
  <c r="N435" i="3"/>
  <c r="M434" i="3"/>
  <c r="M433" i="3"/>
  <c r="M432" i="3"/>
  <c r="M431" i="3"/>
  <c r="M430" i="3"/>
  <c r="O429" i="3"/>
  <c r="O426" i="3" s="1"/>
  <c r="N429" i="3"/>
  <c r="M428" i="3"/>
  <c r="M427" i="3"/>
  <c r="M425" i="3"/>
  <c r="M424" i="3"/>
  <c r="M396" i="3" s="1"/>
  <c r="M423" i="3"/>
  <c r="M422" i="3"/>
  <c r="O421" i="3"/>
  <c r="N421" i="3"/>
  <c r="N415" i="3" s="1"/>
  <c r="N412" i="3" s="1"/>
  <c r="M420" i="3"/>
  <c r="M419" i="3"/>
  <c r="M418" i="3"/>
  <c r="M417" i="3"/>
  <c r="M416" i="3"/>
  <c r="M414" i="3"/>
  <c r="M413" i="3"/>
  <c r="M411" i="3"/>
  <c r="M410" i="3"/>
  <c r="M409" i="3"/>
  <c r="M395" i="3" s="1"/>
  <c r="M408" i="3"/>
  <c r="O407" i="3"/>
  <c r="N407" i="3"/>
  <c r="M406" i="3"/>
  <c r="M392" i="3" s="1"/>
  <c r="M405" i="3"/>
  <c r="M404" i="3"/>
  <c r="M403" i="3"/>
  <c r="M402" i="3"/>
  <c r="M388" i="3" s="1"/>
  <c r="O401" i="3"/>
  <c r="O398" i="3" s="1"/>
  <c r="N401" i="3"/>
  <c r="M400" i="3"/>
  <c r="M399" i="3"/>
  <c r="N398" i="3"/>
  <c r="O397" i="3"/>
  <c r="N397" i="3"/>
  <c r="O396" i="3"/>
  <c r="N396" i="3"/>
  <c r="O395" i="3"/>
  <c r="N395" i="3"/>
  <c r="O394" i="3"/>
  <c r="N394" i="3"/>
  <c r="O392" i="3"/>
  <c r="N392" i="3"/>
  <c r="O391" i="3"/>
  <c r="N391" i="3"/>
  <c r="O390" i="3"/>
  <c r="N390" i="3"/>
  <c r="O389" i="3"/>
  <c r="N389" i="3"/>
  <c r="O388" i="3"/>
  <c r="N388" i="3"/>
  <c r="O386" i="3"/>
  <c r="N386" i="3"/>
  <c r="O385" i="3"/>
  <c r="N385" i="3"/>
  <c r="M383" i="3"/>
  <c r="M382" i="3"/>
  <c r="M381" i="3"/>
  <c r="M380" i="3"/>
  <c r="O379" i="3"/>
  <c r="O373" i="3" s="1"/>
  <c r="O370" i="3" s="1"/>
  <c r="N379" i="3"/>
  <c r="N373" i="3" s="1"/>
  <c r="N370" i="3" s="1"/>
  <c r="M378" i="3"/>
  <c r="M377" i="3"/>
  <c r="M376" i="3"/>
  <c r="M375" i="3"/>
  <c r="M374" i="3"/>
  <c r="M372" i="3"/>
  <c r="M371" i="3"/>
  <c r="M369" i="3"/>
  <c r="M368" i="3"/>
  <c r="M367" i="3"/>
  <c r="M366" i="3"/>
  <c r="O365" i="3"/>
  <c r="O359" i="3" s="1"/>
  <c r="O356" i="3" s="1"/>
  <c r="N365" i="3"/>
  <c r="N359" i="3" s="1"/>
  <c r="N356" i="3" s="1"/>
  <c r="M364" i="3"/>
  <c r="M363" i="3"/>
  <c r="M362" i="3"/>
  <c r="M361" i="3"/>
  <c r="M360" i="3"/>
  <c r="M358" i="3"/>
  <c r="M357" i="3"/>
  <c r="M355" i="3"/>
  <c r="M354" i="3"/>
  <c r="M353" i="3"/>
  <c r="M352" i="3"/>
  <c r="O351" i="3"/>
  <c r="O345" i="3" s="1"/>
  <c r="O342" i="3" s="1"/>
  <c r="N351" i="3"/>
  <c r="N345" i="3" s="1"/>
  <c r="N342" i="3" s="1"/>
  <c r="M350" i="3"/>
  <c r="M349" i="3"/>
  <c r="M348" i="3"/>
  <c r="M347" i="3"/>
  <c r="M346" i="3"/>
  <c r="M344" i="3"/>
  <c r="M343" i="3"/>
  <c r="M341" i="3"/>
  <c r="M340" i="3"/>
  <c r="M339" i="3"/>
  <c r="M338" i="3"/>
  <c r="O337" i="3"/>
  <c r="O331" i="3" s="1"/>
  <c r="O328" i="3" s="1"/>
  <c r="N337" i="3"/>
  <c r="N331" i="3" s="1"/>
  <c r="N328" i="3" s="1"/>
  <c r="M336" i="3"/>
  <c r="M335" i="3"/>
  <c r="M334" i="3"/>
  <c r="M333" i="3"/>
  <c r="M332" i="3"/>
  <c r="M330" i="3"/>
  <c r="M329" i="3"/>
  <c r="M327" i="3"/>
  <c r="M326" i="3"/>
  <c r="M325" i="3"/>
  <c r="M324" i="3"/>
  <c r="O323" i="3"/>
  <c r="O317" i="3" s="1"/>
  <c r="O314" i="3" s="1"/>
  <c r="N323" i="3"/>
  <c r="N317" i="3" s="1"/>
  <c r="N314" i="3" s="1"/>
  <c r="M322" i="3"/>
  <c r="M321" i="3"/>
  <c r="M320" i="3"/>
  <c r="M319" i="3"/>
  <c r="M318" i="3"/>
  <c r="M316" i="3"/>
  <c r="M315" i="3"/>
  <c r="M313" i="3"/>
  <c r="M312" i="3"/>
  <c r="M311" i="3"/>
  <c r="M310" i="3"/>
  <c r="O309" i="3"/>
  <c r="O303" i="3" s="1"/>
  <c r="O300" i="3" s="1"/>
  <c r="N309" i="3"/>
  <c r="N303" i="3" s="1"/>
  <c r="N300" i="3" s="1"/>
  <c r="M308" i="3"/>
  <c r="M307" i="3"/>
  <c r="M306" i="3"/>
  <c r="M305" i="3"/>
  <c r="M304" i="3"/>
  <c r="M302" i="3"/>
  <c r="M301" i="3"/>
  <c r="M299" i="3"/>
  <c r="M298" i="3"/>
  <c r="M297" i="3"/>
  <c r="M296" i="3"/>
  <c r="O295" i="3"/>
  <c r="O289" i="3" s="1"/>
  <c r="O286" i="3" s="1"/>
  <c r="N295" i="3"/>
  <c r="N289" i="3" s="1"/>
  <c r="N286" i="3" s="1"/>
  <c r="M294" i="3"/>
  <c r="M293" i="3"/>
  <c r="M292" i="3"/>
  <c r="M291" i="3"/>
  <c r="M290" i="3"/>
  <c r="M288" i="3"/>
  <c r="M287" i="3"/>
  <c r="M285" i="3"/>
  <c r="M284" i="3"/>
  <c r="M283" i="3"/>
  <c r="M282" i="3"/>
  <c r="O281" i="3"/>
  <c r="O275" i="3" s="1"/>
  <c r="O272" i="3" s="1"/>
  <c r="N281" i="3"/>
  <c r="N275" i="3" s="1"/>
  <c r="N272" i="3" s="1"/>
  <c r="M280" i="3"/>
  <c r="M279" i="3"/>
  <c r="M278" i="3"/>
  <c r="M277" i="3"/>
  <c r="M276" i="3"/>
  <c r="M274" i="3"/>
  <c r="M273" i="3"/>
  <c r="M271" i="3"/>
  <c r="M270" i="3"/>
  <c r="M269" i="3"/>
  <c r="M268" i="3"/>
  <c r="O267" i="3"/>
  <c r="O261" i="3" s="1"/>
  <c r="O258" i="3" s="1"/>
  <c r="N267" i="3"/>
  <c r="N261" i="3" s="1"/>
  <c r="N258" i="3" s="1"/>
  <c r="M266" i="3"/>
  <c r="M265" i="3"/>
  <c r="M264" i="3"/>
  <c r="M263" i="3"/>
  <c r="M262" i="3"/>
  <c r="M260" i="3"/>
  <c r="M259" i="3"/>
  <c r="M257" i="3"/>
  <c r="M256" i="3"/>
  <c r="M255" i="3"/>
  <c r="M254" i="3"/>
  <c r="O253" i="3"/>
  <c r="O247" i="3" s="1"/>
  <c r="O244" i="3" s="1"/>
  <c r="N253" i="3"/>
  <c r="N247" i="3" s="1"/>
  <c r="N244" i="3" s="1"/>
  <c r="M252" i="3"/>
  <c r="M251" i="3"/>
  <c r="M250" i="3"/>
  <c r="M249" i="3"/>
  <c r="M248" i="3"/>
  <c r="M246" i="3"/>
  <c r="M245" i="3"/>
  <c r="M243" i="3"/>
  <c r="M242" i="3"/>
  <c r="M241" i="3"/>
  <c r="M240" i="3"/>
  <c r="O239" i="3"/>
  <c r="O233" i="3" s="1"/>
  <c r="O230" i="3" s="1"/>
  <c r="N239" i="3"/>
  <c r="N233" i="3" s="1"/>
  <c r="N230" i="3" s="1"/>
  <c r="M238" i="3"/>
  <c r="M237" i="3"/>
  <c r="M236" i="3"/>
  <c r="M235" i="3"/>
  <c r="M234" i="3"/>
  <c r="M232" i="3"/>
  <c r="M231" i="3"/>
  <c r="M229" i="3"/>
  <c r="M228" i="3"/>
  <c r="M227" i="3"/>
  <c r="M226" i="3"/>
  <c r="O225" i="3"/>
  <c r="O219" i="3" s="1"/>
  <c r="O216" i="3" s="1"/>
  <c r="N225" i="3"/>
  <c r="N219" i="3" s="1"/>
  <c r="N216" i="3" s="1"/>
  <c r="M224" i="3"/>
  <c r="M223" i="3"/>
  <c r="M222" i="3"/>
  <c r="M221" i="3"/>
  <c r="M220" i="3"/>
  <c r="M218" i="3"/>
  <c r="M217" i="3"/>
  <c r="M215" i="3"/>
  <c r="M214" i="3"/>
  <c r="M213" i="3"/>
  <c r="M212" i="3"/>
  <c r="O211" i="3"/>
  <c r="O205" i="3" s="1"/>
  <c r="O202" i="3" s="1"/>
  <c r="N211" i="3"/>
  <c r="N205" i="3" s="1"/>
  <c r="N202" i="3" s="1"/>
  <c r="M210" i="3"/>
  <c r="M209" i="3"/>
  <c r="M208" i="3"/>
  <c r="M207" i="3"/>
  <c r="M206" i="3"/>
  <c r="M204" i="3"/>
  <c r="M203" i="3"/>
  <c r="M201" i="3"/>
  <c r="M200" i="3"/>
  <c r="M199" i="3"/>
  <c r="M198" i="3"/>
  <c r="O197" i="3"/>
  <c r="O191" i="3" s="1"/>
  <c r="O188" i="3" s="1"/>
  <c r="N197" i="3"/>
  <c r="N191" i="3" s="1"/>
  <c r="N188" i="3" s="1"/>
  <c r="M196" i="3"/>
  <c r="M195" i="3"/>
  <c r="M194" i="3"/>
  <c r="M193" i="3"/>
  <c r="M192" i="3"/>
  <c r="M190" i="3"/>
  <c r="M189" i="3"/>
  <c r="M187" i="3"/>
  <c r="M186" i="3"/>
  <c r="M185" i="3"/>
  <c r="M184" i="3"/>
  <c r="O183" i="3"/>
  <c r="O177" i="3" s="1"/>
  <c r="O174" i="3" s="1"/>
  <c r="N183" i="3"/>
  <c r="N177" i="3" s="1"/>
  <c r="N174" i="3" s="1"/>
  <c r="M182" i="3"/>
  <c r="M181" i="3"/>
  <c r="M180" i="3"/>
  <c r="M152" i="3" s="1"/>
  <c r="M179" i="3"/>
  <c r="M178" i="3"/>
  <c r="M176" i="3"/>
  <c r="M175" i="3"/>
  <c r="M173" i="3"/>
  <c r="M172" i="3"/>
  <c r="M171" i="3"/>
  <c r="M170" i="3"/>
  <c r="M156" i="3" s="1"/>
  <c r="O169" i="3"/>
  <c r="O163" i="3" s="1"/>
  <c r="O160" i="3" s="1"/>
  <c r="N169" i="3"/>
  <c r="N163" i="3" s="1"/>
  <c r="M168" i="3"/>
  <c r="M167" i="3"/>
  <c r="M153" i="3" s="1"/>
  <c r="M166" i="3"/>
  <c r="M165" i="3"/>
  <c r="M164" i="3"/>
  <c r="M162" i="3"/>
  <c r="M148" i="3" s="1"/>
  <c r="M161" i="3"/>
  <c r="O159" i="3"/>
  <c r="N159" i="3"/>
  <c r="O158" i="3"/>
  <c r="N158" i="3"/>
  <c r="O157" i="3"/>
  <c r="N157" i="3"/>
  <c r="O156" i="3"/>
  <c r="N156" i="3"/>
  <c r="O154" i="3"/>
  <c r="N154" i="3"/>
  <c r="O153" i="3"/>
  <c r="N153" i="3"/>
  <c r="O152" i="3"/>
  <c r="N152" i="3"/>
  <c r="O151" i="3"/>
  <c r="N151" i="3"/>
  <c r="O150" i="3"/>
  <c r="N150" i="3"/>
  <c r="O148" i="3"/>
  <c r="N148" i="3"/>
  <c r="O147" i="3"/>
  <c r="N147" i="3"/>
  <c r="M145" i="3"/>
  <c r="M144" i="3"/>
  <c r="M143" i="3"/>
  <c r="M142" i="3"/>
  <c r="O141" i="3"/>
  <c r="M141" i="3" s="1"/>
  <c r="N141" i="3"/>
  <c r="M140" i="3"/>
  <c r="M139" i="3"/>
  <c r="M138" i="3"/>
  <c r="M137" i="3"/>
  <c r="M136" i="3"/>
  <c r="O135" i="3"/>
  <c r="O132" i="3" s="1"/>
  <c r="N135" i="3"/>
  <c r="M134" i="3"/>
  <c r="M133" i="3"/>
  <c r="N132" i="3"/>
  <c r="M131" i="3"/>
  <c r="M130" i="3"/>
  <c r="M129" i="3"/>
  <c r="M128" i="3"/>
  <c r="O127" i="3"/>
  <c r="O121" i="3" s="1"/>
  <c r="O118" i="3" s="1"/>
  <c r="N127" i="3"/>
  <c r="M126" i="3"/>
  <c r="M125" i="3"/>
  <c r="M124" i="3"/>
  <c r="M123" i="3"/>
  <c r="M122" i="3"/>
  <c r="N121" i="3"/>
  <c r="M120" i="3"/>
  <c r="M119" i="3"/>
  <c r="M117" i="3"/>
  <c r="M116" i="3"/>
  <c r="M115" i="3"/>
  <c r="M114" i="3"/>
  <c r="O113" i="3"/>
  <c r="O99" i="3" s="1"/>
  <c r="N113" i="3"/>
  <c r="M113" i="3" s="1"/>
  <c r="M112" i="3"/>
  <c r="M111" i="3"/>
  <c r="M110" i="3"/>
  <c r="M109" i="3"/>
  <c r="M108" i="3"/>
  <c r="O107" i="3"/>
  <c r="O104" i="3" s="1"/>
  <c r="N107" i="3"/>
  <c r="M107" i="3" s="1"/>
  <c r="M106" i="3"/>
  <c r="M105" i="3"/>
  <c r="N104" i="3"/>
  <c r="O103" i="3"/>
  <c r="O61" i="3" s="1"/>
  <c r="N103" i="3"/>
  <c r="O102" i="3"/>
  <c r="O60" i="3" s="1"/>
  <c r="N102" i="3"/>
  <c r="O101" i="3"/>
  <c r="M101" i="3" s="1"/>
  <c r="N101" i="3"/>
  <c r="N59" i="3" s="1"/>
  <c r="O100" i="3"/>
  <c r="O58" i="3" s="1"/>
  <c r="N100" i="3"/>
  <c r="O98" i="3"/>
  <c r="N98" i="3"/>
  <c r="O97" i="3"/>
  <c r="N97" i="3"/>
  <c r="N55" i="3" s="1"/>
  <c r="O96" i="3"/>
  <c r="O54" i="3" s="1"/>
  <c r="N96" i="3"/>
  <c r="O95" i="3"/>
  <c r="O53" i="3" s="1"/>
  <c r="N95" i="3"/>
  <c r="O94" i="3"/>
  <c r="O52" i="3" s="1"/>
  <c r="N94" i="3"/>
  <c r="N52" i="3" s="1"/>
  <c r="N24" i="3" s="1"/>
  <c r="O92" i="3"/>
  <c r="N92" i="3"/>
  <c r="O91" i="3"/>
  <c r="O49" i="3" s="1"/>
  <c r="N91" i="3"/>
  <c r="N49" i="3" s="1"/>
  <c r="N21" i="3" s="1"/>
  <c r="M89" i="3"/>
  <c r="M88" i="3"/>
  <c r="M87" i="3"/>
  <c r="M86" i="3"/>
  <c r="O85" i="3"/>
  <c r="O79" i="3" s="1"/>
  <c r="O76" i="3" s="1"/>
  <c r="N85" i="3"/>
  <c r="N79" i="3" s="1"/>
  <c r="N76" i="3" s="1"/>
  <c r="M84" i="3"/>
  <c r="M83" i="3"/>
  <c r="M82" i="3"/>
  <c r="M81" i="3"/>
  <c r="M80" i="3"/>
  <c r="M78" i="3"/>
  <c r="M77" i="3"/>
  <c r="M75" i="3"/>
  <c r="M74" i="3"/>
  <c r="M73" i="3"/>
  <c r="M72" i="3"/>
  <c r="O71" i="3"/>
  <c r="O65" i="3" s="1"/>
  <c r="O62" i="3" s="1"/>
  <c r="N71" i="3"/>
  <c r="N65" i="3" s="1"/>
  <c r="M70" i="3"/>
  <c r="M69" i="3"/>
  <c r="M68" i="3"/>
  <c r="M67" i="3"/>
  <c r="M66" i="3"/>
  <c r="M64" i="3"/>
  <c r="M63" i="3"/>
  <c r="N61" i="3"/>
  <c r="N33" i="3" s="1"/>
  <c r="N60" i="3"/>
  <c r="N32" i="3" s="1"/>
  <c r="O56" i="3"/>
  <c r="O28" i="3" s="1"/>
  <c r="N53" i="3"/>
  <c r="N25" i="3" s="1"/>
  <c r="O50" i="3"/>
  <c r="O22" i="3" s="1"/>
  <c r="M47" i="3"/>
  <c r="M46" i="3"/>
  <c r="M45" i="3"/>
  <c r="M44" i="3"/>
  <c r="O43" i="3"/>
  <c r="O37" i="3" s="1"/>
  <c r="N43" i="3"/>
  <c r="M43" i="3" s="1"/>
  <c r="M42" i="3"/>
  <c r="M41" i="3"/>
  <c r="M40" i="3"/>
  <c r="M39" i="3"/>
  <c r="M38" i="3"/>
  <c r="N37" i="3"/>
  <c r="N34" i="3" s="1"/>
  <c r="M36" i="3"/>
  <c r="M35" i="3"/>
  <c r="O789" i="3" l="1"/>
  <c r="M1417" i="3"/>
  <c r="N99" i="3"/>
  <c r="N57" i="3" s="1"/>
  <c r="M386" i="3"/>
  <c r="M389" i="3"/>
  <c r="N445" i="3"/>
  <c r="N447" i="3"/>
  <c r="N452" i="3"/>
  <c r="M524" i="3"/>
  <c r="N849" i="3"/>
  <c r="M893" i="3"/>
  <c r="M900" i="3"/>
  <c r="M892" i="3"/>
  <c r="M899" i="3"/>
  <c r="M946" i="3"/>
  <c r="M949" i="3"/>
  <c r="M956" i="3"/>
  <c r="M1007" i="3"/>
  <c r="M1072" i="3"/>
  <c r="M1352" i="3"/>
  <c r="M1460" i="3"/>
  <c r="M151" i="3"/>
  <c r="M158" i="3"/>
  <c r="M407" i="3"/>
  <c r="M435" i="3"/>
  <c r="M454" i="3"/>
  <c r="O450" i="3"/>
  <c r="O444" i="3"/>
  <c r="O448" i="3"/>
  <c r="M697" i="3"/>
  <c r="M704" i="3"/>
  <c r="M693" i="3"/>
  <c r="M827" i="3"/>
  <c r="M869" i="3"/>
  <c r="O811" i="3"/>
  <c r="O783" i="3" s="1"/>
  <c r="O816" i="3"/>
  <c r="M1013" i="3"/>
  <c r="M1303" i="3"/>
  <c r="M1331" i="3"/>
  <c r="N1457" i="3"/>
  <c r="M147" i="3"/>
  <c r="M429" i="3"/>
  <c r="M575" i="3"/>
  <c r="M603" i="3"/>
  <c r="M631" i="3"/>
  <c r="M659" i="3"/>
  <c r="M821" i="3"/>
  <c r="M898" i="3"/>
  <c r="O953" i="3"/>
  <c r="M957" i="3"/>
  <c r="M1002" i="3"/>
  <c r="M1037" i="3"/>
  <c r="M1076" i="3"/>
  <c r="M1083" i="3"/>
  <c r="M1275" i="3"/>
  <c r="M1357" i="3"/>
  <c r="M1407" i="3"/>
  <c r="M1411" i="3"/>
  <c r="M1443" i="3"/>
  <c r="O1451" i="3"/>
  <c r="O1409" i="3" s="1"/>
  <c r="M1455" i="3"/>
  <c r="M1413" i="3" s="1"/>
  <c r="M1458" i="3"/>
  <c r="O944" i="3"/>
  <c r="M96" i="3"/>
  <c r="M54" i="3" s="1"/>
  <c r="M98" i="3"/>
  <c r="M104" i="3"/>
  <c r="M127" i="3"/>
  <c r="O155" i="3"/>
  <c r="M150" i="3"/>
  <c r="M154" i="3"/>
  <c r="M157" i="3"/>
  <c r="M385" i="3"/>
  <c r="M421" i="3"/>
  <c r="M393" i="3" s="1"/>
  <c r="N393" i="3"/>
  <c r="M519" i="3"/>
  <c r="N513" i="3"/>
  <c r="M703" i="3"/>
  <c r="O897" i="3"/>
  <c r="O1462" i="3"/>
  <c r="O1448" i="3" s="1"/>
  <c r="O1406" i="3" s="1"/>
  <c r="M487" i="3"/>
  <c r="M445" i="3" s="1"/>
  <c r="M505" i="3"/>
  <c r="N499" i="3"/>
  <c r="M945" i="3"/>
  <c r="N1367" i="3"/>
  <c r="N1353" i="3" s="1"/>
  <c r="N1359" i="3"/>
  <c r="N1451" i="3"/>
  <c r="O57" i="3"/>
  <c r="O1003" i="3"/>
  <c r="O1014" i="3"/>
  <c r="O1000" i="3" s="1"/>
  <c r="O21" i="3"/>
  <c r="M121" i="3"/>
  <c r="M135" i="3"/>
  <c r="M401" i="3"/>
  <c r="M76" i="3"/>
  <c r="M99" i="3"/>
  <c r="N118" i="3"/>
  <c r="M132" i="3"/>
  <c r="O146" i="3"/>
  <c r="M159" i="3"/>
  <c r="M391" i="3"/>
  <c r="N426" i="3"/>
  <c r="M426" i="3" s="1"/>
  <c r="M547" i="3"/>
  <c r="N541" i="3"/>
  <c r="N835" i="3"/>
  <c r="N863" i="3"/>
  <c r="O1009" i="3"/>
  <c r="M1351" i="3"/>
  <c r="M188" i="3"/>
  <c r="M216" i="3"/>
  <c r="M244" i="3"/>
  <c r="M272" i="3"/>
  <c r="M300" i="3"/>
  <c r="M328" i="3"/>
  <c r="M356" i="3"/>
  <c r="M394" i="3"/>
  <c r="M463" i="3"/>
  <c r="M477" i="3"/>
  <c r="O445" i="3"/>
  <c r="O447" i="3"/>
  <c r="M493" i="3"/>
  <c r="M757" i="3"/>
  <c r="O815" i="3"/>
  <c r="O787" i="3" s="1"/>
  <c r="M890" i="3"/>
  <c r="M806" i="3" s="1"/>
  <c r="M939" i="3"/>
  <c r="M951" i="3"/>
  <c r="M954" i="3"/>
  <c r="M814" i="3" s="1"/>
  <c r="N814" i="3"/>
  <c r="N786" i="3" s="1"/>
  <c r="M1010" i="3"/>
  <c r="M1065" i="3"/>
  <c r="M1071" i="3"/>
  <c r="M1075" i="3"/>
  <c r="M1107" i="3"/>
  <c r="M1226" i="3"/>
  <c r="M1225" i="3"/>
  <c r="M1229" i="3"/>
  <c r="M1131" i="3" s="1"/>
  <c r="M1261" i="3"/>
  <c r="M1317" i="3"/>
  <c r="O1415" i="3"/>
  <c r="M483" i="3"/>
  <c r="M441" i="3" s="1"/>
  <c r="O805" i="3"/>
  <c r="N810" i="3"/>
  <c r="N782" i="3" s="1"/>
  <c r="N812" i="3"/>
  <c r="N784" i="3" s="1"/>
  <c r="M889" i="3"/>
  <c r="M896" i="3"/>
  <c r="M948" i="3"/>
  <c r="M952" i="3"/>
  <c r="M1081" i="3"/>
  <c r="M1235" i="3"/>
  <c r="M174" i="3"/>
  <c r="M202" i="3"/>
  <c r="M230" i="3"/>
  <c r="M258" i="3"/>
  <c r="M286" i="3"/>
  <c r="M314" i="3"/>
  <c r="M342" i="3"/>
  <c r="M370" i="3"/>
  <c r="O26" i="3"/>
  <c r="M398" i="3"/>
  <c r="O393" i="3"/>
  <c r="M397" i="3"/>
  <c r="O446" i="3"/>
  <c r="O453" i="3"/>
  <c r="M488" i="3"/>
  <c r="M495" i="3"/>
  <c r="O701" i="3"/>
  <c r="M799" i="3"/>
  <c r="N806" i="3"/>
  <c r="N778" i="3" s="1"/>
  <c r="O808" i="3"/>
  <c r="O780" i="3" s="1"/>
  <c r="M895" i="3"/>
  <c r="N815" i="3"/>
  <c r="N787" i="3" s="1"/>
  <c r="O812" i="3"/>
  <c r="O784" i="3" s="1"/>
  <c r="O14" i="3" s="1"/>
  <c r="M1001" i="3"/>
  <c r="M1005" i="3"/>
  <c r="M1023" i="3"/>
  <c r="M1009" i="3" s="1"/>
  <c r="M1012" i="3"/>
  <c r="M1077" i="3"/>
  <c r="M1231" i="3"/>
  <c r="M1133" i="3" s="1"/>
  <c r="M1289" i="3"/>
  <c r="M1345" i="3"/>
  <c r="M1419" i="3"/>
  <c r="N1507" i="3"/>
  <c r="N1521" i="3"/>
  <c r="M1521" i="3" s="1"/>
  <c r="N160" i="3"/>
  <c r="N149" i="3"/>
  <c r="N62" i="3"/>
  <c r="M62" i="3" s="1"/>
  <c r="O692" i="3"/>
  <c r="M59" i="3"/>
  <c r="M31" i="3" s="1"/>
  <c r="O415" i="3"/>
  <c r="M489" i="3"/>
  <c r="M447" i="3" s="1"/>
  <c r="M492" i="3"/>
  <c r="N701" i="3"/>
  <c r="N709" i="3"/>
  <c r="M709" i="3" s="1"/>
  <c r="M751" i="3"/>
  <c r="N748" i="3"/>
  <c r="M748" i="3" s="1"/>
  <c r="O1073" i="3"/>
  <c r="O1084" i="3"/>
  <c r="O1070" i="3" s="1"/>
  <c r="O1227" i="3"/>
  <c r="O1238" i="3"/>
  <c r="O1224" i="3" s="1"/>
  <c r="O1126" i="3" s="1"/>
  <c r="M56" i="3"/>
  <c r="M28" i="3" s="1"/>
  <c r="O30" i="3"/>
  <c r="M71" i="3"/>
  <c r="M85" i="3"/>
  <c r="O24" i="3"/>
  <c r="N155" i="3"/>
  <c r="M169" i="3"/>
  <c r="M183" i="3"/>
  <c r="M197" i="3"/>
  <c r="M211" i="3"/>
  <c r="M225" i="3"/>
  <c r="M239" i="3"/>
  <c r="M253" i="3"/>
  <c r="M267" i="3"/>
  <c r="M281" i="3"/>
  <c r="M295" i="3"/>
  <c r="M309" i="3"/>
  <c r="M323" i="3"/>
  <c r="M337" i="3"/>
  <c r="M351" i="3"/>
  <c r="M365" i="3"/>
  <c r="M379" i="3"/>
  <c r="N387" i="3"/>
  <c r="M390" i="3"/>
  <c r="N555" i="3"/>
  <c r="N569" i="3"/>
  <c r="N583" i="3"/>
  <c r="N597" i="3"/>
  <c r="N611" i="3"/>
  <c r="N625" i="3"/>
  <c r="N639" i="3"/>
  <c r="N653" i="3"/>
  <c r="M694" i="3"/>
  <c r="N765" i="3"/>
  <c r="O877" i="3"/>
  <c r="O807" i="3" s="1"/>
  <c r="O947" i="3"/>
  <c r="N56" i="3"/>
  <c r="N28" i="3" s="1"/>
  <c r="N14" i="3" s="1"/>
  <c r="N93" i="3"/>
  <c r="N51" i="3" s="1"/>
  <c r="M95" i="3"/>
  <c r="M53" i="3" s="1"/>
  <c r="M25" i="3" s="1"/>
  <c r="N27" i="3"/>
  <c r="N13" i="3" s="1"/>
  <c r="O32" i="3"/>
  <c r="O90" i="3"/>
  <c r="O48" i="3" s="1"/>
  <c r="M453" i="3"/>
  <c r="O12" i="3"/>
  <c r="M533" i="3"/>
  <c r="M494" i="3"/>
  <c r="M452" i="3" s="1"/>
  <c r="M702" i="3"/>
  <c r="M743" i="3"/>
  <c r="N737" i="3"/>
  <c r="M737" i="3" s="1"/>
  <c r="N18" i="3"/>
  <c r="O93" i="3"/>
  <c r="M103" i="3"/>
  <c r="M61" i="3" s="1"/>
  <c r="M33" i="3" s="1"/>
  <c r="M118" i="3"/>
  <c r="N31" i="3"/>
  <c r="M451" i="3"/>
  <c r="M527" i="3"/>
  <c r="M729" i="3"/>
  <c r="N723" i="3"/>
  <c r="M723" i="3" s="1"/>
  <c r="O10" i="3"/>
  <c r="O788" i="3"/>
  <c r="N783" i="3"/>
  <c r="M1137" i="3"/>
  <c r="M1381" i="3"/>
  <c r="M1395" i="3"/>
  <c r="O491" i="3"/>
  <c r="O449" i="3" s="1"/>
  <c r="M696" i="3"/>
  <c r="M700" i="3"/>
  <c r="O810" i="3"/>
  <c r="O782" i="3" s="1"/>
  <c r="M894" i="3"/>
  <c r="M901" i="3"/>
  <c r="M817" i="3" s="1"/>
  <c r="M955" i="3"/>
  <c r="M995" i="3"/>
  <c r="N1009" i="3"/>
  <c r="N1017" i="3"/>
  <c r="N1031" i="3"/>
  <c r="N1028" i="3" s="1"/>
  <c r="M1028" i="3" s="1"/>
  <c r="M1006" i="3"/>
  <c r="O1079" i="3"/>
  <c r="O813" i="3" s="1"/>
  <c r="O785" i="3" s="1"/>
  <c r="M1082" i="3"/>
  <c r="N1115" i="3"/>
  <c r="N1112" i="3" s="1"/>
  <c r="M1112" i="3" s="1"/>
  <c r="O1140" i="3"/>
  <c r="M1163" i="3"/>
  <c r="M1177" i="3"/>
  <c r="M1191" i="3"/>
  <c r="O1213" i="3"/>
  <c r="O1210" i="3" s="1"/>
  <c r="O1233" i="3"/>
  <c r="O1135" i="3" s="1"/>
  <c r="M1236" i="3"/>
  <c r="M1138" i="3" s="1"/>
  <c r="N1269" i="3"/>
  <c r="N1266" i="3" s="1"/>
  <c r="M1266" i="3" s="1"/>
  <c r="N1283" i="3"/>
  <c r="N1297" i="3"/>
  <c r="M1297" i="3" s="1"/>
  <c r="N1311" i="3"/>
  <c r="N1325" i="3"/>
  <c r="N1322" i="3" s="1"/>
  <c r="M1322" i="3" s="1"/>
  <c r="N1339" i="3"/>
  <c r="O1367" i="3"/>
  <c r="M1360" i="3"/>
  <c r="M1429" i="3"/>
  <c r="M1418" i="3"/>
  <c r="M1410" i="3"/>
  <c r="M1414" i="3"/>
  <c r="O777" i="3"/>
  <c r="O891" i="3"/>
  <c r="M1127" i="3"/>
  <c r="M1132" i="3"/>
  <c r="M1471" i="3"/>
  <c r="M1457" i="3" s="1"/>
  <c r="M1415" i="3" s="1"/>
  <c r="M1485" i="3"/>
  <c r="M1450" i="3"/>
  <c r="M1408" i="3" s="1"/>
  <c r="M1499" i="3"/>
  <c r="M484" i="3"/>
  <c r="M442" i="3" s="1"/>
  <c r="M486" i="3"/>
  <c r="M490" i="3"/>
  <c r="M448" i="3" s="1"/>
  <c r="M698" i="3"/>
  <c r="N816" i="3"/>
  <c r="N788" i="3" s="1"/>
  <c r="O902" i="3"/>
  <c r="O888" i="3" s="1"/>
  <c r="M925" i="3"/>
  <c r="M897" i="3" s="1"/>
  <c r="M950" i="3"/>
  <c r="N975" i="3"/>
  <c r="M975" i="3" s="1"/>
  <c r="M1074" i="3"/>
  <c r="M808" i="3" s="1"/>
  <c r="M1078" i="3"/>
  <c r="M812" i="3" s="1"/>
  <c r="M1139" i="3"/>
  <c r="M1219" i="3"/>
  <c r="M1228" i="3"/>
  <c r="M1130" i="3" s="1"/>
  <c r="M1232" i="3"/>
  <c r="M1134" i="3" s="1"/>
  <c r="M1373" i="3"/>
  <c r="M1387" i="3"/>
  <c r="M1401" i="3"/>
  <c r="N1415" i="3"/>
  <c r="M1465" i="3"/>
  <c r="M1479" i="3"/>
  <c r="M1493" i="3"/>
  <c r="M1507" i="3"/>
  <c r="O25" i="3"/>
  <c r="O33" i="3"/>
  <c r="M92" i="3"/>
  <c r="M50" i="3" s="1"/>
  <c r="M22" i="3" s="1"/>
  <c r="M94" i="3"/>
  <c r="M52" i="3" s="1"/>
  <c r="M24" i="3" s="1"/>
  <c r="M97" i="3"/>
  <c r="M55" i="3" s="1"/>
  <c r="M27" i="3" s="1"/>
  <c r="N446" i="3"/>
  <c r="O442" i="3"/>
  <c r="N805" i="3"/>
  <c r="N777" i="3" s="1"/>
  <c r="O806" i="3"/>
  <c r="O778" i="3" s="1"/>
  <c r="N817" i="3"/>
  <c r="N789" i="3" s="1"/>
  <c r="N19" i="3" s="1"/>
  <c r="N442" i="3"/>
  <c r="N441" i="3"/>
  <c r="N7" i="3" s="1"/>
  <c r="N451" i="3"/>
  <c r="O452" i="3"/>
  <c r="N809" i="3"/>
  <c r="N781" i="3" s="1"/>
  <c r="N11" i="3" s="1"/>
  <c r="M811" i="3"/>
  <c r="M783" i="3" s="1"/>
  <c r="M809" i="3"/>
  <c r="M781" i="3" s="1"/>
  <c r="M91" i="3"/>
  <c r="M49" i="3" s="1"/>
  <c r="M100" i="3"/>
  <c r="M58" i="3" s="1"/>
  <c r="M30" i="3" s="1"/>
  <c r="M102" i="3"/>
  <c r="M60" i="3" s="1"/>
  <c r="N450" i="3"/>
  <c r="N808" i="3"/>
  <c r="N780" i="3" s="1"/>
  <c r="N10" i="3" s="1"/>
  <c r="O809" i="3"/>
  <c r="O781" i="3" s="1"/>
  <c r="O34" i="3"/>
  <c r="M37" i="3"/>
  <c r="M34" i="3"/>
  <c r="M1128" i="3"/>
  <c r="M778" i="3" s="1"/>
  <c r="N491" i="3"/>
  <c r="N449" i="3" s="1"/>
  <c r="O681" i="3"/>
  <c r="M681" i="3" s="1"/>
  <c r="N706" i="3"/>
  <c r="M715" i="3"/>
  <c r="M701" i="3" s="1"/>
  <c r="N734" i="3"/>
  <c r="M734" i="3" s="1"/>
  <c r="N793" i="3"/>
  <c r="N897" i="3"/>
  <c r="O814" i="3"/>
  <c r="O786" i="3" s="1"/>
  <c r="O16" i="3" s="1"/>
  <c r="N905" i="3"/>
  <c r="N919" i="3"/>
  <c r="N933" i="3"/>
  <c r="M967" i="3"/>
  <c r="M953" i="3" s="1"/>
  <c r="N953" i="3"/>
  <c r="M1031" i="3"/>
  <c r="M1093" i="3"/>
  <c r="M1079" i="3" s="1"/>
  <c r="N1087" i="3"/>
  <c r="M1205" i="3"/>
  <c r="N1199" i="3"/>
  <c r="O51" i="3"/>
  <c r="O59" i="3"/>
  <c r="O31" i="3" s="1"/>
  <c r="M65" i="3"/>
  <c r="M79" i="3"/>
  <c r="M163" i="3"/>
  <c r="M191" i="3"/>
  <c r="M205" i="3"/>
  <c r="M233" i="3"/>
  <c r="M247" i="3"/>
  <c r="M261" i="3"/>
  <c r="M275" i="3"/>
  <c r="M289" i="3"/>
  <c r="M303" i="3"/>
  <c r="M317" i="3"/>
  <c r="M331" i="3"/>
  <c r="M345" i="3"/>
  <c r="M359" i="3"/>
  <c r="M373" i="3"/>
  <c r="N384" i="3"/>
  <c r="M457" i="3"/>
  <c r="M471" i="3"/>
  <c r="M961" i="3"/>
  <c r="N958" i="3"/>
  <c r="N972" i="3"/>
  <c r="M972" i="3" s="1"/>
  <c r="M1149" i="3"/>
  <c r="N1135" i="3"/>
  <c r="N1143" i="3"/>
  <c r="N678" i="3"/>
  <c r="N50" i="3"/>
  <c r="N22" i="3" s="1"/>
  <c r="N54" i="3"/>
  <c r="N26" i="3" s="1"/>
  <c r="N12" i="3" s="1"/>
  <c r="O55" i="3"/>
  <c r="O27" i="3" s="1"/>
  <c r="N58" i="3"/>
  <c r="N30" i="3" s="1"/>
  <c r="N16" i="3" s="1"/>
  <c r="N90" i="3"/>
  <c r="O149" i="3"/>
  <c r="M177" i="3"/>
  <c r="M219" i="3"/>
  <c r="N667" i="3"/>
  <c r="M687" i="3"/>
  <c r="M1051" i="3"/>
  <c r="N1045" i="3"/>
  <c r="M1136" i="3"/>
  <c r="M1185" i="3"/>
  <c r="N1182" i="3"/>
  <c r="M1182" i="3" s="1"/>
  <c r="M1247" i="3"/>
  <c r="M1233" i="3" s="1"/>
  <c r="N1241" i="3"/>
  <c r="M1416" i="3"/>
  <c r="N989" i="3"/>
  <c r="N1059" i="3"/>
  <c r="N1101" i="3"/>
  <c r="N1157" i="3"/>
  <c r="N1213" i="3"/>
  <c r="N1255" i="3"/>
  <c r="N1423" i="3"/>
  <c r="M1412" i="3"/>
  <c r="N1437" i="3"/>
  <c r="M1017" i="3"/>
  <c r="N1014" i="3"/>
  <c r="M1115" i="3"/>
  <c r="M1171" i="3"/>
  <c r="N1168" i="3"/>
  <c r="M1168" i="3" s="1"/>
  <c r="M1269" i="3"/>
  <c r="M1283" i="3"/>
  <c r="N1280" i="3"/>
  <c r="M1280" i="3" s="1"/>
  <c r="M1311" i="3"/>
  <c r="N1308" i="3"/>
  <c r="M1308" i="3" s="1"/>
  <c r="M1325" i="3"/>
  <c r="M1339" i="3"/>
  <c r="N1336" i="3"/>
  <c r="M1336" i="3" s="1"/>
  <c r="M1354" i="3"/>
  <c r="M1358" i="3"/>
  <c r="M1451" i="3"/>
  <c r="N1364" i="3"/>
  <c r="N1378" i="3"/>
  <c r="M1378" i="3" s="1"/>
  <c r="N1392" i="3"/>
  <c r="M1392" i="3" s="1"/>
  <c r="N1462" i="3"/>
  <c r="N1476" i="3"/>
  <c r="M1476" i="3" s="1"/>
  <c r="N1490" i="3"/>
  <c r="M1490" i="3" s="1"/>
  <c r="N1504" i="3"/>
  <c r="M1504" i="3" s="1"/>
  <c r="N1518" i="3"/>
  <c r="M1518" i="3" s="1"/>
  <c r="K150" i="3"/>
  <c r="K151" i="3"/>
  <c r="K153" i="3"/>
  <c r="K154" i="3"/>
  <c r="O29" i="3" l="1"/>
  <c r="O13" i="3"/>
  <c r="M57" i="3"/>
  <c r="M805" i="3"/>
  <c r="M849" i="3"/>
  <c r="N846" i="3"/>
  <c r="M846" i="3" s="1"/>
  <c r="N29" i="3"/>
  <c r="M815" i="3"/>
  <c r="M32" i="3"/>
  <c r="M446" i="3"/>
  <c r="M816" i="3"/>
  <c r="M93" i="3"/>
  <c r="M11" i="3"/>
  <c r="M26" i="3"/>
  <c r="M777" i="3"/>
  <c r="M513" i="3"/>
  <c r="N510" i="3"/>
  <c r="M510" i="3" s="1"/>
  <c r="M21" i="3"/>
  <c r="O18" i="3"/>
  <c r="M444" i="3"/>
  <c r="M863" i="3"/>
  <c r="N860" i="3"/>
  <c r="M860" i="3" s="1"/>
  <c r="O15" i="3"/>
  <c r="N1294" i="3"/>
  <c r="M1294" i="3" s="1"/>
  <c r="M786" i="3"/>
  <c r="M491" i="3"/>
  <c r="M51" i="3"/>
  <c r="N8" i="3"/>
  <c r="O17" i="3"/>
  <c r="N695" i="3"/>
  <c r="N17" i="3"/>
  <c r="M13" i="3"/>
  <c r="O7" i="3"/>
  <c r="M787" i="3"/>
  <c r="M17" i="3" s="1"/>
  <c r="N23" i="3"/>
  <c r="M835" i="3"/>
  <c r="N832" i="3"/>
  <c r="M832" i="3" s="1"/>
  <c r="M499" i="3"/>
  <c r="N496" i="3"/>
  <c r="M496" i="3" s="1"/>
  <c r="N720" i="3"/>
  <c r="M720" i="3" s="1"/>
  <c r="O19" i="3"/>
  <c r="M788" i="3"/>
  <c r="M18" i="3" s="1"/>
  <c r="M789" i="3"/>
  <c r="M19" i="3" s="1"/>
  <c r="M541" i="3"/>
  <c r="N538" i="3"/>
  <c r="M538" i="3" s="1"/>
  <c r="M7" i="3"/>
  <c r="M780" i="3"/>
  <c r="M10" i="3" s="1"/>
  <c r="O1353" i="3"/>
  <c r="O1364" i="3"/>
  <c r="O1350" i="3" s="1"/>
  <c r="M810" i="3"/>
  <c r="M782" i="3" s="1"/>
  <c r="M611" i="3"/>
  <c r="N608" i="3"/>
  <c r="M608" i="3" s="1"/>
  <c r="M555" i="3"/>
  <c r="N552" i="3"/>
  <c r="M552" i="3" s="1"/>
  <c r="M1359" i="3"/>
  <c r="M1367" i="3"/>
  <c r="M1353" i="3" s="1"/>
  <c r="O1129" i="3"/>
  <c r="O779" i="3" s="1"/>
  <c r="O874" i="3"/>
  <c r="M877" i="3"/>
  <c r="M653" i="3"/>
  <c r="N650" i="3"/>
  <c r="M650" i="3" s="1"/>
  <c r="M597" i="3"/>
  <c r="N594" i="3"/>
  <c r="M594" i="3" s="1"/>
  <c r="M450" i="3"/>
  <c r="M16" i="3"/>
  <c r="M784" i="3"/>
  <c r="M14" i="3" s="1"/>
  <c r="M639" i="3"/>
  <c r="N636" i="3"/>
  <c r="M636" i="3" s="1"/>
  <c r="M583" i="3"/>
  <c r="N580" i="3"/>
  <c r="M580" i="3" s="1"/>
  <c r="M160" i="3"/>
  <c r="M146" i="3" s="1"/>
  <c r="N146" i="3"/>
  <c r="N1003" i="3"/>
  <c r="M765" i="3"/>
  <c r="N762" i="3"/>
  <c r="M762" i="3" s="1"/>
  <c r="M625" i="3"/>
  <c r="N622" i="3"/>
  <c r="M622" i="3" s="1"/>
  <c r="M569" i="3"/>
  <c r="N566" i="3"/>
  <c r="M566" i="3" s="1"/>
  <c r="M155" i="3"/>
  <c r="M29" i="3" s="1"/>
  <c r="M695" i="3"/>
  <c r="O412" i="3"/>
  <c r="O387" i="3"/>
  <c r="O23" i="3" s="1"/>
  <c r="M415" i="3"/>
  <c r="M387" i="3" s="1"/>
  <c r="M449" i="3"/>
  <c r="M813" i="3"/>
  <c r="M8" i="3"/>
  <c r="O8" i="3"/>
  <c r="O11" i="3"/>
  <c r="N1350" i="3"/>
  <c r="M1157" i="3"/>
  <c r="N1154" i="3"/>
  <c r="M1154" i="3" s="1"/>
  <c r="M1135" i="3"/>
  <c r="M919" i="3"/>
  <c r="N916" i="3"/>
  <c r="M916" i="3" s="1"/>
  <c r="N1448" i="3"/>
  <c r="M1462" i="3"/>
  <c r="M1448" i="3" s="1"/>
  <c r="M1003" i="3"/>
  <c r="M1423" i="3"/>
  <c r="N1420" i="3"/>
  <c r="N1409" i="3"/>
  <c r="M1101" i="3"/>
  <c r="N1098" i="3"/>
  <c r="M1098" i="3" s="1"/>
  <c r="M1045" i="3"/>
  <c r="N1042" i="3"/>
  <c r="M1042" i="3" s="1"/>
  <c r="M1087" i="3"/>
  <c r="M1073" i="3" s="1"/>
  <c r="N1084" i="3"/>
  <c r="N1073" i="3"/>
  <c r="M905" i="3"/>
  <c r="N902" i="3"/>
  <c r="N891" i="3"/>
  <c r="M793" i="3"/>
  <c r="N790" i="3"/>
  <c r="N692" i="3"/>
  <c r="M706" i="3"/>
  <c r="M692" i="3" s="1"/>
  <c r="M958" i="3"/>
  <c r="M149" i="3"/>
  <c r="M23" i="3" s="1"/>
  <c r="M1255" i="3"/>
  <c r="N1252" i="3"/>
  <c r="M1252" i="3" s="1"/>
  <c r="M1143" i="3"/>
  <c r="N1140" i="3"/>
  <c r="N1000" i="3"/>
  <c r="M1014" i="3"/>
  <c r="M1000" i="3" s="1"/>
  <c r="M989" i="3"/>
  <c r="M947" i="3" s="1"/>
  <c r="N986" i="3"/>
  <c r="M986" i="3" s="1"/>
  <c r="M1059" i="3"/>
  <c r="N1056" i="3"/>
  <c r="M1056" i="3" s="1"/>
  <c r="M667" i="3"/>
  <c r="M485" i="3" s="1"/>
  <c r="M443" i="3" s="1"/>
  <c r="N664" i="3"/>
  <c r="M90" i="3"/>
  <c r="M48" i="3" s="1"/>
  <c r="N48" i="3"/>
  <c r="M1437" i="3"/>
  <c r="N1434" i="3"/>
  <c r="M1434" i="3" s="1"/>
  <c r="M1213" i="3"/>
  <c r="N1210" i="3"/>
  <c r="M1210" i="3" s="1"/>
  <c r="M1241" i="3"/>
  <c r="M1227" i="3" s="1"/>
  <c r="N1238" i="3"/>
  <c r="N1227" i="3"/>
  <c r="N1129" i="3" s="1"/>
  <c r="N947" i="3"/>
  <c r="M1199" i="3"/>
  <c r="N1196" i="3"/>
  <c r="M1196" i="3" s="1"/>
  <c r="M933" i="3"/>
  <c r="N930" i="3"/>
  <c r="M930" i="3" s="1"/>
  <c r="N813" i="3"/>
  <c r="N785" i="3" s="1"/>
  <c r="N15" i="3" s="1"/>
  <c r="O485" i="3"/>
  <c r="O443" i="3" s="1"/>
  <c r="O678" i="3"/>
  <c r="O482" i="3" s="1"/>
  <c r="O440" i="3" s="1"/>
  <c r="M12" i="3"/>
  <c r="N485" i="3"/>
  <c r="N443" i="3" s="1"/>
  <c r="J136" i="3"/>
  <c r="J137" i="3"/>
  <c r="M785" i="3" l="1"/>
  <c r="M1364" i="3"/>
  <c r="M1350" i="3" s="1"/>
  <c r="N20" i="3"/>
  <c r="O9" i="3"/>
  <c r="M678" i="3"/>
  <c r="M1409" i="3"/>
  <c r="M874" i="3"/>
  <c r="O804" i="3"/>
  <c r="O776" i="3" s="1"/>
  <c r="O6" i="3" s="1"/>
  <c r="M15" i="3"/>
  <c r="O384" i="3"/>
  <c r="O20" i="3" s="1"/>
  <c r="M412" i="3"/>
  <c r="M384" i="3" s="1"/>
  <c r="M20" i="3" s="1"/>
  <c r="N944" i="3"/>
  <c r="M902" i="3"/>
  <c r="M888" i="3" s="1"/>
  <c r="N888" i="3"/>
  <c r="M790" i="3"/>
  <c r="M891" i="3"/>
  <c r="M807" i="3" s="1"/>
  <c r="M664" i="3"/>
  <c r="M482" i="3" s="1"/>
  <c r="M440" i="3" s="1"/>
  <c r="N482" i="3"/>
  <c r="N440" i="3" s="1"/>
  <c r="M1140" i="3"/>
  <c r="N1224" i="3"/>
  <c r="N1126" i="3" s="1"/>
  <c r="M1238" i="3"/>
  <c r="M1224" i="3" s="1"/>
  <c r="M1129" i="3"/>
  <c r="M944" i="3"/>
  <c r="N807" i="3"/>
  <c r="N779" i="3" s="1"/>
  <c r="N9" i="3" s="1"/>
  <c r="N1070" i="3"/>
  <c r="M1084" i="3"/>
  <c r="M1070" i="3" s="1"/>
  <c r="M1420" i="3"/>
  <c r="M1406" i="3" s="1"/>
  <c r="N1406" i="3"/>
  <c r="E161" i="3"/>
  <c r="E35" i="3"/>
  <c r="M779" i="3" l="1"/>
  <c r="M9" i="3" s="1"/>
  <c r="M1126" i="3"/>
  <c r="M804" i="3"/>
  <c r="M776" i="3" s="1"/>
  <c r="M6" i="3" s="1"/>
  <c r="N804" i="3"/>
  <c r="N776" i="3" s="1"/>
  <c r="N6" i="3" s="1"/>
  <c r="E147" i="3" l="1"/>
  <c r="F147" i="3"/>
  <c r="I147" i="3"/>
  <c r="K147" i="3"/>
  <c r="L147" i="3"/>
  <c r="Q147" i="3"/>
  <c r="R147" i="3"/>
  <c r="W147" i="3"/>
  <c r="X147" i="3"/>
  <c r="E148" i="3"/>
  <c r="F148" i="3"/>
  <c r="I148" i="3"/>
  <c r="K148" i="3"/>
  <c r="L148" i="3"/>
  <c r="Q148" i="3"/>
  <c r="R148" i="3"/>
  <c r="W148" i="3"/>
  <c r="X148" i="3"/>
  <c r="H150" i="3"/>
  <c r="I150" i="3"/>
  <c r="L150" i="3"/>
  <c r="R150" i="3"/>
  <c r="W150" i="3"/>
  <c r="X150" i="3"/>
  <c r="H151" i="3"/>
  <c r="I151" i="3"/>
  <c r="L151" i="3"/>
  <c r="Q151" i="3"/>
  <c r="R151" i="3"/>
  <c r="W151" i="3"/>
  <c r="X151" i="3"/>
  <c r="H152" i="3"/>
  <c r="I152" i="3"/>
  <c r="K152" i="3"/>
  <c r="L152" i="3"/>
  <c r="Q152" i="3"/>
  <c r="R152" i="3"/>
  <c r="W152" i="3"/>
  <c r="X152" i="3"/>
  <c r="H153" i="3"/>
  <c r="I153" i="3"/>
  <c r="L153" i="3"/>
  <c r="Q153" i="3"/>
  <c r="R153" i="3"/>
  <c r="W153" i="3"/>
  <c r="X153" i="3"/>
  <c r="H154" i="3"/>
  <c r="I154" i="3"/>
  <c r="L154" i="3"/>
  <c r="Q154" i="3"/>
  <c r="R154" i="3"/>
  <c r="W154" i="3"/>
  <c r="X154" i="3"/>
  <c r="H156" i="3"/>
  <c r="I156" i="3"/>
  <c r="K156" i="3"/>
  <c r="L156" i="3"/>
  <c r="Q156" i="3"/>
  <c r="R156" i="3"/>
  <c r="W156" i="3"/>
  <c r="X156" i="3"/>
  <c r="H157" i="3"/>
  <c r="I157" i="3"/>
  <c r="K157" i="3"/>
  <c r="L157" i="3"/>
  <c r="Q157" i="3"/>
  <c r="R157" i="3"/>
  <c r="W157" i="3"/>
  <c r="X157" i="3"/>
  <c r="H158" i="3"/>
  <c r="I158" i="3"/>
  <c r="K158" i="3"/>
  <c r="L158" i="3"/>
  <c r="Q158" i="3"/>
  <c r="R158" i="3"/>
  <c r="W158" i="3"/>
  <c r="X158" i="3"/>
  <c r="H159" i="3"/>
  <c r="I159" i="3"/>
  <c r="K159" i="3"/>
  <c r="L159" i="3"/>
  <c r="Q159" i="3"/>
  <c r="R159" i="3"/>
  <c r="W159" i="3"/>
  <c r="X159" i="3"/>
  <c r="V341" i="3"/>
  <c r="P341" i="3"/>
  <c r="J341" i="3"/>
  <c r="G341" i="3"/>
  <c r="D341" i="3"/>
  <c r="V340" i="3"/>
  <c r="P340" i="3"/>
  <c r="J340" i="3"/>
  <c r="G340" i="3"/>
  <c r="D340" i="3"/>
  <c r="V339" i="3"/>
  <c r="P339" i="3"/>
  <c r="J339" i="3"/>
  <c r="G339" i="3"/>
  <c r="D339" i="3"/>
  <c r="V338" i="3"/>
  <c r="P338" i="3"/>
  <c r="J338" i="3"/>
  <c r="G338" i="3"/>
  <c r="D338" i="3"/>
  <c r="X337" i="3"/>
  <c r="V337" i="3" s="1"/>
  <c r="R337" i="3"/>
  <c r="P337" i="3" s="1"/>
  <c r="Q337" i="3"/>
  <c r="L337" i="3"/>
  <c r="L331" i="3" s="1"/>
  <c r="L328" i="3" s="1"/>
  <c r="K337" i="3"/>
  <c r="I337" i="3"/>
  <c r="G337" i="3" s="1"/>
  <c r="H337" i="3"/>
  <c r="H331" i="3" s="1"/>
  <c r="F337" i="3"/>
  <c r="E337" i="3"/>
  <c r="V336" i="3"/>
  <c r="P336" i="3"/>
  <c r="J336" i="3"/>
  <c r="G336" i="3"/>
  <c r="D336" i="3"/>
  <c r="V335" i="3"/>
  <c r="P335" i="3"/>
  <c r="J335" i="3"/>
  <c r="G335" i="3"/>
  <c r="D335" i="3"/>
  <c r="V334" i="3"/>
  <c r="P334" i="3"/>
  <c r="J334" i="3"/>
  <c r="G334" i="3"/>
  <c r="D334" i="3"/>
  <c r="V333" i="3"/>
  <c r="P333" i="3"/>
  <c r="J333" i="3"/>
  <c r="G333" i="3"/>
  <c r="D333" i="3"/>
  <c r="V332" i="3"/>
  <c r="P332" i="3"/>
  <c r="J332" i="3"/>
  <c r="G332" i="3"/>
  <c r="D332" i="3"/>
  <c r="Q331" i="3"/>
  <c r="F331" i="3"/>
  <c r="F328" i="3" s="1"/>
  <c r="V330" i="3"/>
  <c r="P330" i="3"/>
  <c r="J330" i="3"/>
  <c r="G330" i="3"/>
  <c r="D330" i="3"/>
  <c r="V329" i="3"/>
  <c r="P329" i="3"/>
  <c r="J329" i="3"/>
  <c r="G329" i="3"/>
  <c r="D329" i="3"/>
  <c r="Q328" i="3"/>
  <c r="V327" i="3"/>
  <c r="P327" i="3"/>
  <c r="J327" i="3"/>
  <c r="G327" i="3"/>
  <c r="D327" i="3"/>
  <c r="V326" i="3"/>
  <c r="P326" i="3"/>
  <c r="J326" i="3"/>
  <c r="G326" i="3"/>
  <c r="D326" i="3"/>
  <c r="V325" i="3"/>
  <c r="P325" i="3"/>
  <c r="J325" i="3"/>
  <c r="G325" i="3"/>
  <c r="D325" i="3"/>
  <c r="V324" i="3"/>
  <c r="P324" i="3"/>
  <c r="J324" i="3"/>
  <c r="G324" i="3"/>
  <c r="D324" i="3"/>
  <c r="X323" i="3"/>
  <c r="V323" i="3" s="1"/>
  <c r="R323" i="3"/>
  <c r="Q323" i="3"/>
  <c r="Q317" i="3" s="1"/>
  <c r="Q314" i="3" s="1"/>
  <c r="L323" i="3"/>
  <c r="L317" i="3" s="1"/>
  <c r="L314" i="3" s="1"/>
  <c r="K323" i="3"/>
  <c r="I323" i="3"/>
  <c r="H323" i="3"/>
  <c r="G323" i="3" s="1"/>
  <c r="F323" i="3"/>
  <c r="E323" i="3"/>
  <c r="V322" i="3"/>
  <c r="P322" i="3"/>
  <c r="J322" i="3"/>
  <c r="G322" i="3"/>
  <c r="D322" i="3"/>
  <c r="V321" i="3"/>
  <c r="P321" i="3"/>
  <c r="J321" i="3"/>
  <c r="G321" i="3"/>
  <c r="D321" i="3"/>
  <c r="V320" i="3"/>
  <c r="P320" i="3"/>
  <c r="J320" i="3"/>
  <c r="G320" i="3"/>
  <c r="D320" i="3"/>
  <c r="V319" i="3"/>
  <c r="P319" i="3"/>
  <c r="J319" i="3"/>
  <c r="G319" i="3"/>
  <c r="D319" i="3"/>
  <c r="V318" i="3"/>
  <c r="P318" i="3"/>
  <c r="J318" i="3"/>
  <c r="G318" i="3"/>
  <c r="D318" i="3"/>
  <c r="I317" i="3"/>
  <c r="I314" i="3" s="1"/>
  <c r="V316" i="3"/>
  <c r="P316" i="3"/>
  <c r="J316" i="3"/>
  <c r="G316" i="3"/>
  <c r="D316" i="3"/>
  <c r="V315" i="3"/>
  <c r="P315" i="3"/>
  <c r="J315" i="3"/>
  <c r="G315" i="3"/>
  <c r="D315" i="3"/>
  <c r="H141" i="3"/>
  <c r="E317" i="3" l="1"/>
  <c r="E314" i="3" s="1"/>
  <c r="E155" i="3"/>
  <c r="H317" i="3"/>
  <c r="P323" i="3"/>
  <c r="D337" i="3"/>
  <c r="X317" i="3"/>
  <c r="V317" i="3" s="1"/>
  <c r="A324" i="3"/>
  <c r="A329" i="3"/>
  <c r="A330" i="3"/>
  <c r="I331" i="3"/>
  <c r="I328" i="3" s="1"/>
  <c r="A326" i="3"/>
  <c r="E331" i="3"/>
  <c r="A332" i="3"/>
  <c r="A336" i="3"/>
  <c r="A338" i="3"/>
  <c r="A341" i="3"/>
  <c r="A333" i="3"/>
  <c r="A334" i="3"/>
  <c r="X314" i="3"/>
  <c r="V314" i="3" s="1"/>
  <c r="A316" i="3"/>
  <c r="G317" i="3"/>
  <c r="D323" i="3"/>
  <c r="J323" i="3"/>
  <c r="X331" i="3"/>
  <c r="A335" i="3"/>
  <c r="J337" i="3"/>
  <c r="A337" i="3" s="1"/>
  <c r="A340" i="3"/>
  <c r="A339" i="3"/>
  <c r="A321" i="3"/>
  <c r="H314" i="3"/>
  <c r="G314" i="3" s="1"/>
  <c r="H328" i="3"/>
  <c r="G328" i="3" s="1"/>
  <c r="G331" i="3"/>
  <c r="A315" i="3"/>
  <c r="A320" i="3"/>
  <c r="A319" i="3"/>
  <c r="A327" i="3"/>
  <c r="K331" i="3"/>
  <c r="R331" i="3"/>
  <c r="A318" i="3"/>
  <c r="A322" i="3"/>
  <c r="A325" i="3"/>
  <c r="F317" i="3"/>
  <c r="K317" i="3"/>
  <c r="R317" i="3"/>
  <c r="D331" i="3" l="1"/>
  <c r="E328" i="3"/>
  <c r="D328" i="3" s="1"/>
  <c r="A323" i="3"/>
  <c r="X328" i="3"/>
  <c r="V328" i="3" s="1"/>
  <c r="V331" i="3"/>
  <c r="R328" i="3"/>
  <c r="P328" i="3" s="1"/>
  <c r="P331" i="3"/>
  <c r="J331" i="3"/>
  <c r="K328" i="3"/>
  <c r="J328" i="3" s="1"/>
  <c r="R314" i="3"/>
  <c r="P314" i="3" s="1"/>
  <c r="P317" i="3"/>
  <c r="K314" i="3"/>
  <c r="J314" i="3" s="1"/>
  <c r="J317" i="3"/>
  <c r="D317" i="3"/>
  <c r="F314" i="3"/>
  <c r="D314" i="3" s="1"/>
  <c r="A328" i="3" l="1"/>
  <c r="A331" i="3"/>
  <c r="A314" i="3"/>
  <c r="A317" i="3"/>
  <c r="F365" i="3" l="1"/>
  <c r="D346" i="3"/>
  <c r="D347" i="3"/>
  <c r="D350" i="3"/>
  <c r="D352" i="3"/>
  <c r="D354" i="3"/>
  <c r="D355" i="3"/>
  <c r="D360" i="3"/>
  <c r="D361" i="3"/>
  <c r="D364" i="3"/>
  <c r="D366" i="3"/>
  <c r="D368" i="3"/>
  <c r="E385" i="3" l="1"/>
  <c r="F385" i="3"/>
  <c r="H385" i="3"/>
  <c r="I385" i="3"/>
  <c r="K385" i="3"/>
  <c r="L385" i="3"/>
  <c r="Q385" i="3"/>
  <c r="R385" i="3"/>
  <c r="W385" i="3"/>
  <c r="X385" i="3"/>
  <c r="E386" i="3"/>
  <c r="F386" i="3"/>
  <c r="H386" i="3"/>
  <c r="I386" i="3"/>
  <c r="K386" i="3"/>
  <c r="L386" i="3"/>
  <c r="Q386" i="3"/>
  <c r="R386" i="3"/>
  <c r="W386" i="3"/>
  <c r="X386" i="3"/>
  <c r="E388" i="3"/>
  <c r="F388" i="3"/>
  <c r="H388" i="3"/>
  <c r="I388" i="3"/>
  <c r="K388" i="3"/>
  <c r="L388" i="3"/>
  <c r="Q388" i="3"/>
  <c r="R388" i="3"/>
  <c r="W388" i="3"/>
  <c r="X388" i="3"/>
  <c r="E389" i="3"/>
  <c r="F389" i="3"/>
  <c r="H389" i="3"/>
  <c r="I389" i="3"/>
  <c r="K389" i="3"/>
  <c r="L389" i="3"/>
  <c r="Q389" i="3"/>
  <c r="R389" i="3"/>
  <c r="W389" i="3"/>
  <c r="X389" i="3"/>
  <c r="E390" i="3"/>
  <c r="F390" i="3"/>
  <c r="H390" i="3"/>
  <c r="I390" i="3"/>
  <c r="K390" i="3"/>
  <c r="L390" i="3"/>
  <c r="Q390" i="3"/>
  <c r="R390" i="3"/>
  <c r="W390" i="3"/>
  <c r="X390" i="3"/>
  <c r="E391" i="3"/>
  <c r="F391" i="3"/>
  <c r="H391" i="3"/>
  <c r="I391" i="3"/>
  <c r="K391" i="3"/>
  <c r="L391" i="3"/>
  <c r="Q391" i="3"/>
  <c r="R391" i="3"/>
  <c r="W391" i="3"/>
  <c r="X391" i="3"/>
  <c r="E392" i="3"/>
  <c r="F392" i="3"/>
  <c r="H392" i="3"/>
  <c r="I392" i="3"/>
  <c r="K392" i="3"/>
  <c r="L392" i="3"/>
  <c r="Q392" i="3"/>
  <c r="R392" i="3"/>
  <c r="W392" i="3"/>
  <c r="X392" i="3"/>
  <c r="E394" i="3"/>
  <c r="F394" i="3"/>
  <c r="H394" i="3"/>
  <c r="I394" i="3"/>
  <c r="K394" i="3"/>
  <c r="L394" i="3"/>
  <c r="Q394" i="3"/>
  <c r="R394" i="3"/>
  <c r="W394" i="3"/>
  <c r="X394" i="3"/>
  <c r="E395" i="3"/>
  <c r="F395" i="3"/>
  <c r="H395" i="3"/>
  <c r="I395" i="3"/>
  <c r="K395" i="3"/>
  <c r="L395" i="3"/>
  <c r="Q395" i="3"/>
  <c r="R395" i="3"/>
  <c r="W395" i="3"/>
  <c r="X395" i="3"/>
  <c r="E396" i="3"/>
  <c r="F396" i="3"/>
  <c r="H396" i="3"/>
  <c r="I396" i="3"/>
  <c r="K396" i="3"/>
  <c r="L396" i="3"/>
  <c r="Q396" i="3"/>
  <c r="R396" i="3"/>
  <c r="W396" i="3"/>
  <c r="X396" i="3"/>
  <c r="E397" i="3"/>
  <c r="F397" i="3"/>
  <c r="H397" i="3"/>
  <c r="I397" i="3"/>
  <c r="K397" i="3"/>
  <c r="L397" i="3"/>
  <c r="Q397" i="3"/>
  <c r="R397" i="3"/>
  <c r="W397" i="3"/>
  <c r="X397" i="3"/>
  <c r="V439" i="3"/>
  <c r="P439" i="3"/>
  <c r="J439" i="3"/>
  <c r="G439" i="3"/>
  <c r="D439" i="3"/>
  <c r="V438" i="3"/>
  <c r="P438" i="3"/>
  <c r="J438" i="3"/>
  <c r="G438" i="3"/>
  <c r="D438" i="3"/>
  <c r="V437" i="3"/>
  <c r="P437" i="3"/>
  <c r="J437" i="3"/>
  <c r="G437" i="3"/>
  <c r="D437" i="3"/>
  <c r="V436" i="3"/>
  <c r="P436" i="3"/>
  <c r="J436" i="3"/>
  <c r="G436" i="3"/>
  <c r="D436" i="3"/>
  <c r="X435" i="3"/>
  <c r="X429" i="3" s="1"/>
  <c r="X426" i="3" s="1"/>
  <c r="W435" i="3"/>
  <c r="W429" i="3" s="1"/>
  <c r="R435" i="3"/>
  <c r="Q435" i="3"/>
  <c r="L435" i="3"/>
  <c r="L429" i="3" s="1"/>
  <c r="L426" i="3" s="1"/>
  <c r="K435" i="3"/>
  <c r="K429" i="3" s="1"/>
  <c r="I435" i="3"/>
  <c r="I429" i="3" s="1"/>
  <c r="I426" i="3" s="1"/>
  <c r="H435" i="3"/>
  <c r="H429" i="3" s="1"/>
  <c r="H426" i="3" s="1"/>
  <c r="F435" i="3"/>
  <c r="F429" i="3" s="1"/>
  <c r="F426" i="3" s="1"/>
  <c r="E435" i="3"/>
  <c r="E429" i="3" s="1"/>
  <c r="V434" i="3"/>
  <c r="P434" i="3"/>
  <c r="J434" i="3"/>
  <c r="G434" i="3"/>
  <c r="D434" i="3"/>
  <c r="V433" i="3"/>
  <c r="P433" i="3"/>
  <c r="J433" i="3"/>
  <c r="G433" i="3"/>
  <c r="D433" i="3"/>
  <c r="V432" i="3"/>
  <c r="P432" i="3"/>
  <c r="J432" i="3"/>
  <c r="G432" i="3"/>
  <c r="D432" i="3"/>
  <c r="V431" i="3"/>
  <c r="P431" i="3"/>
  <c r="J431" i="3"/>
  <c r="G431" i="3"/>
  <c r="D431" i="3"/>
  <c r="V430" i="3"/>
  <c r="P430" i="3"/>
  <c r="J430" i="3"/>
  <c r="G430" i="3"/>
  <c r="D430" i="3"/>
  <c r="Q429" i="3"/>
  <c r="V428" i="3"/>
  <c r="P428" i="3"/>
  <c r="J428" i="3"/>
  <c r="G428" i="3"/>
  <c r="D428" i="3"/>
  <c r="V427" i="3"/>
  <c r="P427" i="3"/>
  <c r="J427" i="3"/>
  <c r="G427" i="3"/>
  <c r="D427" i="3"/>
  <c r="V411" i="3"/>
  <c r="P411" i="3"/>
  <c r="J411" i="3"/>
  <c r="G411" i="3"/>
  <c r="D411" i="3"/>
  <c r="V410" i="3"/>
  <c r="P410" i="3"/>
  <c r="J410" i="3"/>
  <c r="G410" i="3"/>
  <c r="D410" i="3"/>
  <c r="V409" i="3"/>
  <c r="P409" i="3"/>
  <c r="J409" i="3"/>
  <c r="G409" i="3"/>
  <c r="D409" i="3"/>
  <c r="V408" i="3"/>
  <c r="P408" i="3"/>
  <c r="J408" i="3"/>
  <c r="G408" i="3"/>
  <c r="D408" i="3"/>
  <c r="X407" i="3"/>
  <c r="X401" i="3" s="1"/>
  <c r="X398" i="3" s="1"/>
  <c r="W407" i="3"/>
  <c r="R407" i="3"/>
  <c r="R401" i="3" s="1"/>
  <c r="Q407" i="3"/>
  <c r="Q401" i="3" s="1"/>
  <c r="Q398" i="3" s="1"/>
  <c r="L407" i="3"/>
  <c r="L401" i="3" s="1"/>
  <c r="L398" i="3" s="1"/>
  <c r="K407" i="3"/>
  <c r="I407" i="3"/>
  <c r="I401" i="3" s="1"/>
  <c r="I398" i="3" s="1"/>
  <c r="H407" i="3"/>
  <c r="H401" i="3" s="1"/>
  <c r="H398" i="3" s="1"/>
  <c r="F407" i="3"/>
  <c r="F401" i="3" s="1"/>
  <c r="F398" i="3" s="1"/>
  <c r="E407" i="3"/>
  <c r="E401" i="3" s="1"/>
  <c r="V406" i="3"/>
  <c r="P406" i="3"/>
  <c r="J406" i="3"/>
  <c r="G406" i="3"/>
  <c r="D406" i="3"/>
  <c r="V405" i="3"/>
  <c r="P405" i="3"/>
  <c r="J405" i="3"/>
  <c r="G405" i="3"/>
  <c r="D405" i="3"/>
  <c r="V404" i="3"/>
  <c r="P404" i="3"/>
  <c r="J404" i="3"/>
  <c r="G404" i="3"/>
  <c r="D404" i="3"/>
  <c r="V403" i="3"/>
  <c r="P403" i="3"/>
  <c r="J403" i="3"/>
  <c r="G403" i="3"/>
  <c r="D403" i="3"/>
  <c r="V402" i="3"/>
  <c r="P402" i="3"/>
  <c r="J402" i="3"/>
  <c r="G402" i="3"/>
  <c r="D402" i="3"/>
  <c r="V400" i="3"/>
  <c r="P400" i="3"/>
  <c r="J400" i="3"/>
  <c r="G400" i="3"/>
  <c r="D400" i="3"/>
  <c r="V399" i="3"/>
  <c r="P399" i="3"/>
  <c r="J399" i="3"/>
  <c r="G399" i="3"/>
  <c r="D399" i="3"/>
  <c r="V425" i="3"/>
  <c r="P425" i="3"/>
  <c r="J425" i="3"/>
  <c r="G425" i="3"/>
  <c r="D425" i="3"/>
  <c r="V424" i="3"/>
  <c r="P424" i="3"/>
  <c r="J424" i="3"/>
  <c r="G424" i="3"/>
  <c r="D424" i="3"/>
  <c r="V423" i="3"/>
  <c r="P423" i="3"/>
  <c r="J423" i="3"/>
  <c r="G423" i="3"/>
  <c r="D423" i="3"/>
  <c r="V422" i="3"/>
  <c r="P422" i="3"/>
  <c r="J422" i="3"/>
  <c r="G422" i="3"/>
  <c r="D422" i="3"/>
  <c r="X421" i="3"/>
  <c r="X415" i="3" s="1"/>
  <c r="X412" i="3" s="1"/>
  <c r="W421" i="3"/>
  <c r="R421" i="3"/>
  <c r="R415" i="3" s="1"/>
  <c r="R412" i="3" s="1"/>
  <c r="Q421" i="3"/>
  <c r="Q415" i="3" s="1"/>
  <c r="Q412" i="3" s="1"/>
  <c r="L421" i="3"/>
  <c r="L415" i="3" s="1"/>
  <c r="L412" i="3" s="1"/>
  <c r="K421" i="3"/>
  <c r="I421" i="3"/>
  <c r="I415" i="3" s="1"/>
  <c r="I412" i="3" s="1"/>
  <c r="H421" i="3"/>
  <c r="F421" i="3"/>
  <c r="E421" i="3"/>
  <c r="E415" i="3" s="1"/>
  <c r="V420" i="3"/>
  <c r="P420" i="3"/>
  <c r="J420" i="3"/>
  <c r="G420" i="3"/>
  <c r="D420" i="3"/>
  <c r="V419" i="3"/>
  <c r="P419" i="3"/>
  <c r="J419" i="3"/>
  <c r="G419" i="3"/>
  <c r="D419" i="3"/>
  <c r="V418" i="3"/>
  <c r="P418" i="3"/>
  <c r="J418" i="3"/>
  <c r="G418" i="3"/>
  <c r="D418" i="3"/>
  <c r="V417" i="3"/>
  <c r="P417" i="3"/>
  <c r="J417" i="3"/>
  <c r="G417" i="3"/>
  <c r="D417" i="3"/>
  <c r="V416" i="3"/>
  <c r="P416" i="3"/>
  <c r="J416" i="3"/>
  <c r="G416" i="3"/>
  <c r="D416" i="3"/>
  <c r="V414" i="3"/>
  <c r="P414" i="3"/>
  <c r="J414" i="3"/>
  <c r="G414" i="3"/>
  <c r="D414" i="3"/>
  <c r="V413" i="3"/>
  <c r="P413" i="3"/>
  <c r="J413" i="3"/>
  <c r="G413" i="3"/>
  <c r="D413" i="3"/>
  <c r="P385" i="3" l="1"/>
  <c r="J386" i="3"/>
  <c r="H393" i="3"/>
  <c r="P395" i="3"/>
  <c r="J396" i="3"/>
  <c r="G397" i="3"/>
  <c r="A428" i="3"/>
  <c r="A419" i="3"/>
  <c r="A399" i="3"/>
  <c r="A411" i="3"/>
  <c r="A404" i="3"/>
  <c r="A430" i="3"/>
  <c r="A434" i="3"/>
  <c r="P435" i="3"/>
  <c r="A437" i="3"/>
  <c r="A416" i="3"/>
  <c r="A420" i="3"/>
  <c r="A423" i="3"/>
  <c r="A400" i="3"/>
  <c r="A405" i="3"/>
  <c r="A408" i="3"/>
  <c r="A431" i="3"/>
  <c r="A438" i="3"/>
  <c r="A413" i="3"/>
  <c r="A417" i="3"/>
  <c r="A424" i="3"/>
  <c r="A402" i="3"/>
  <c r="A406" i="3"/>
  <c r="A409" i="3"/>
  <c r="A432" i="3"/>
  <c r="A439" i="3"/>
  <c r="D394" i="3"/>
  <c r="A422" i="3"/>
  <c r="D386" i="3"/>
  <c r="A414" i="3"/>
  <c r="J388" i="3"/>
  <c r="G389" i="3"/>
  <c r="D390" i="3"/>
  <c r="A418" i="3"/>
  <c r="V390" i="3"/>
  <c r="P391" i="3"/>
  <c r="J392" i="3"/>
  <c r="F393" i="3"/>
  <c r="D397" i="3"/>
  <c r="A425" i="3"/>
  <c r="V397" i="3"/>
  <c r="A403" i="3"/>
  <c r="A410" i="3"/>
  <c r="A427" i="3"/>
  <c r="A433" i="3"/>
  <c r="A436" i="3"/>
  <c r="R429" i="3"/>
  <c r="R426" i="3" s="1"/>
  <c r="P426" i="3" s="1"/>
  <c r="D385" i="3"/>
  <c r="V385" i="3"/>
  <c r="P407" i="3"/>
  <c r="D395" i="3"/>
  <c r="V395" i="3"/>
  <c r="P396" i="3"/>
  <c r="G435" i="3"/>
  <c r="D389" i="3"/>
  <c r="V389" i="3"/>
  <c r="P390" i="3"/>
  <c r="J407" i="3"/>
  <c r="V407" i="3"/>
  <c r="Q384" i="3"/>
  <c r="D429" i="3"/>
  <c r="F415" i="3"/>
  <c r="F387" i="3" s="1"/>
  <c r="J390" i="3"/>
  <c r="G391" i="3"/>
  <c r="K401" i="3"/>
  <c r="J401" i="3" s="1"/>
  <c r="W401" i="3"/>
  <c r="L393" i="3"/>
  <c r="P394" i="3"/>
  <c r="H415" i="3"/>
  <c r="G415" i="3" s="1"/>
  <c r="J394" i="3"/>
  <c r="G395" i="3"/>
  <c r="D396" i="3"/>
  <c r="V396" i="3"/>
  <c r="P397" i="3"/>
  <c r="D391" i="3"/>
  <c r="V391" i="3"/>
  <c r="P392" i="3"/>
  <c r="D435" i="3"/>
  <c r="X384" i="3"/>
  <c r="L387" i="3"/>
  <c r="D421" i="3"/>
  <c r="J421" i="3"/>
  <c r="W415" i="3"/>
  <c r="V415" i="3" s="1"/>
  <c r="W393" i="3"/>
  <c r="J385" i="3"/>
  <c r="G386" i="3"/>
  <c r="D401" i="3"/>
  <c r="E387" i="3"/>
  <c r="I387" i="3"/>
  <c r="R398" i="3"/>
  <c r="R384" i="3" s="1"/>
  <c r="R387" i="3"/>
  <c r="G388" i="3"/>
  <c r="J391" i="3"/>
  <c r="G392" i="3"/>
  <c r="D407" i="3"/>
  <c r="E393" i="3"/>
  <c r="I393" i="3"/>
  <c r="G394" i="3"/>
  <c r="J397" i="3"/>
  <c r="R393" i="3"/>
  <c r="I384" i="3"/>
  <c r="E398" i="3"/>
  <c r="L384" i="3"/>
  <c r="P386" i="3"/>
  <c r="G401" i="3"/>
  <c r="X387" i="3"/>
  <c r="P388" i="3"/>
  <c r="J389" i="3"/>
  <c r="G390" i="3"/>
  <c r="G407" i="3"/>
  <c r="X393" i="3"/>
  <c r="J395" i="3"/>
  <c r="G396" i="3"/>
  <c r="K393" i="3"/>
  <c r="G385" i="3"/>
  <c r="V386" i="3"/>
  <c r="D388" i="3"/>
  <c r="V388" i="3"/>
  <c r="P389" i="3"/>
  <c r="D392" i="3"/>
  <c r="V392" i="3"/>
  <c r="Q393" i="3"/>
  <c r="V394" i="3"/>
  <c r="G429" i="3"/>
  <c r="G398" i="3"/>
  <c r="P401" i="3"/>
  <c r="J429" i="3"/>
  <c r="V429" i="3"/>
  <c r="J435" i="3"/>
  <c r="V435" i="3"/>
  <c r="Q387" i="3"/>
  <c r="G426" i="3"/>
  <c r="E426" i="3"/>
  <c r="D426" i="3" s="1"/>
  <c r="W426" i="3"/>
  <c r="V426" i="3" s="1"/>
  <c r="K426" i="3"/>
  <c r="J426" i="3" s="1"/>
  <c r="P398" i="3"/>
  <c r="P421" i="3"/>
  <c r="K415" i="3"/>
  <c r="V421" i="3"/>
  <c r="P412" i="3"/>
  <c r="P415" i="3"/>
  <c r="G421" i="3"/>
  <c r="E412" i="3"/>
  <c r="W412" i="3"/>
  <c r="V412" i="3" s="1"/>
  <c r="V393" i="3" l="1"/>
  <c r="P429" i="3"/>
  <c r="K387" i="3"/>
  <c r="K398" i="3"/>
  <c r="J398" i="3" s="1"/>
  <c r="A426" i="3"/>
  <c r="A388" i="3"/>
  <c r="A435" i="3"/>
  <c r="J393" i="3"/>
  <c r="A392" i="3"/>
  <c r="A421" i="3"/>
  <c r="A429" i="3"/>
  <c r="A390" i="3"/>
  <c r="A386" i="3"/>
  <c r="P393" i="3"/>
  <c r="A396" i="3"/>
  <c r="A385" i="3"/>
  <c r="A407" i="3"/>
  <c r="A391" i="3"/>
  <c r="A389" i="3"/>
  <c r="A395" i="3"/>
  <c r="A397" i="3"/>
  <c r="A394" i="3"/>
  <c r="D415" i="3"/>
  <c r="D387" i="3" s="1"/>
  <c r="W387" i="3"/>
  <c r="F412" i="3"/>
  <c r="F384" i="3" s="1"/>
  <c r="D393" i="3"/>
  <c r="V401" i="3"/>
  <c r="A401" i="3" s="1"/>
  <c r="W398" i="3"/>
  <c r="V398" i="3" s="1"/>
  <c r="V384" i="3" s="1"/>
  <c r="H387" i="3"/>
  <c r="H412" i="3"/>
  <c r="V387" i="3"/>
  <c r="P384" i="3"/>
  <c r="P387" i="3"/>
  <c r="G393" i="3"/>
  <c r="E384" i="3"/>
  <c r="D398" i="3"/>
  <c r="G387" i="3"/>
  <c r="K412" i="3"/>
  <c r="J412" i="3" s="1"/>
  <c r="J415" i="3"/>
  <c r="J387" i="3" s="1"/>
  <c r="A387" i="3" l="1"/>
  <c r="A393" i="3"/>
  <c r="A415" i="3"/>
  <c r="A398" i="3"/>
  <c r="W384" i="3"/>
  <c r="D412" i="3"/>
  <c r="H384" i="3"/>
  <c r="G412" i="3"/>
  <c r="G384" i="3" s="1"/>
  <c r="K384" i="3"/>
  <c r="J384" i="3"/>
  <c r="E1449" i="3"/>
  <c r="E1407" i="3" s="1"/>
  <c r="F1449" i="3"/>
  <c r="F1407" i="3" s="1"/>
  <c r="H1449" i="3"/>
  <c r="I1449" i="3"/>
  <c r="I1407" i="3" s="1"/>
  <c r="K1449" i="3"/>
  <c r="L1449" i="3"/>
  <c r="L1407" i="3" s="1"/>
  <c r="Q1449" i="3"/>
  <c r="Q1407" i="3" s="1"/>
  <c r="R1449" i="3"/>
  <c r="R1407" i="3" s="1"/>
  <c r="W1449" i="3"/>
  <c r="W1407" i="3" s="1"/>
  <c r="X1449" i="3"/>
  <c r="X1407" i="3" s="1"/>
  <c r="E1450" i="3"/>
  <c r="E1408" i="3" s="1"/>
  <c r="F1450" i="3"/>
  <c r="H1450" i="3"/>
  <c r="H1408" i="3" s="1"/>
  <c r="I1450" i="3"/>
  <c r="I1408" i="3" s="1"/>
  <c r="K1450" i="3"/>
  <c r="K1408" i="3" s="1"/>
  <c r="L1450" i="3"/>
  <c r="L1408" i="3" s="1"/>
  <c r="Q1450" i="3"/>
  <c r="R1450" i="3"/>
  <c r="R1408" i="3" s="1"/>
  <c r="W1450" i="3"/>
  <c r="W1408" i="3" s="1"/>
  <c r="X1450" i="3"/>
  <c r="E1452" i="3"/>
  <c r="F1452" i="3"/>
  <c r="F1410" i="3" s="1"/>
  <c r="H1452" i="3"/>
  <c r="H1410" i="3" s="1"/>
  <c r="I1452" i="3"/>
  <c r="I1410" i="3" s="1"/>
  <c r="K1452" i="3"/>
  <c r="K1410" i="3" s="1"/>
  <c r="L1452" i="3"/>
  <c r="L1410" i="3" s="1"/>
  <c r="Q1452" i="3"/>
  <c r="R1452" i="3"/>
  <c r="R1410" i="3" s="1"/>
  <c r="W1452" i="3"/>
  <c r="X1452" i="3"/>
  <c r="X1410" i="3" s="1"/>
  <c r="E1453" i="3"/>
  <c r="E1411" i="3" s="1"/>
  <c r="F1453" i="3"/>
  <c r="F1411" i="3" s="1"/>
  <c r="H1453" i="3"/>
  <c r="I1453" i="3"/>
  <c r="I1411" i="3" s="1"/>
  <c r="K1453" i="3"/>
  <c r="K1411" i="3" s="1"/>
  <c r="L1453" i="3"/>
  <c r="L1411" i="3" s="1"/>
  <c r="Q1453" i="3"/>
  <c r="Q1411" i="3" s="1"/>
  <c r="R1453" i="3"/>
  <c r="R1411" i="3" s="1"/>
  <c r="W1453" i="3"/>
  <c r="W1411" i="3" s="1"/>
  <c r="X1453" i="3"/>
  <c r="X1411" i="3" s="1"/>
  <c r="E1454" i="3"/>
  <c r="F1454" i="3"/>
  <c r="F1412" i="3" s="1"/>
  <c r="H1454" i="3"/>
  <c r="H1412" i="3" s="1"/>
  <c r="I1454" i="3"/>
  <c r="I1412" i="3" s="1"/>
  <c r="K1454" i="3"/>
  <c r="K1412" i="3" s="1"/>
  <c r="L1454" i="3"/>
  <c r="L1412" i="3" s="1"/>
  <c r="Q1454" i="3"/>
  <c r="Q1412" i="3" s="1"/>
  <c r="R1454" i="3"/>
  <c r="R1412" i="3" s="1"/>
  <c r="W1454" i="3"/>
  <c r="X1454" i="3"/>
  <c r="X1412" i="3" s="1"/>
  <c r="E1455" i="3"/>
  <c r="E1413" i="3" s="1"/>
  <c r="F1455" i="3"/>
  <c r="F1413" i="3" s="1"/>
  <c r="H1455" i="3"/>
  <c r="I1455" i="3"/>
  <c r="I1413" i="3" s="1"/>
  <c r="K1455" i="3"/>
  <c r="L1455" i="3"/>
  <c r="L1413" i="3" s="1"/>
  <c r="Q1455" i="3"/>
  <c r="Q1413" i="3" s="1"/>
  <c r="R1455" i="3"/>
  <c r="R1413" i="3" s="1"/>
  <c r="W1455" i="3"/>
  <c r="W1413" i="3" s="1"/>
  <c r="X1455" i="3"/>
  <c r="X1413" i="3" s="1"/>
  <c r="E1456" i="3"/>
  <c r="E1414" i="3" s="1"/>
  <c r="F1456" i="3"/>
  <c r="F1414" i="3" s="1"/>
  <c r="H1456" i="3"/>
  <c r="H1414" i="3" s="1"/>
  <c r="I1456" i="3"/>
  <c r="I1414" i="3" s="1"/>
  <c r="K1456" i="3"/>
  <c r="K1414" i="3" s="1"/>
  <c r="L1456" i="3"/>
  <c r="L1414" i="3" s="1"/>
  <c r="Q1456" i="3"/>
  <c r="Q1414" i="3" s="1"/>
  <c r="R1456" i="3"/>
  <c r="R1414" i="3" s="1"/>
  <c r="W1456" i="3"/>
  <c r="X1456" i="3"/>
  <c r="X1414" i="3" s="1"/>
  <c r="E1458" i="3"/>
  <c r="F1458" i="3"/>
  <c r="F1416" i="3" s="1"/>
  <c r="H1458" i="3"/>
  <c r="H1416" i="3" s="1"/>
  <c r="I1458" i="3"/>
  <c r="I1416" i="3" s="1"/>
  <c r="K1458" i="3"/>
  <c r="K1416" i="3" s="1"/>
  <c r="L1458" i="3"/>
  <c r="L1416" i="3" s="1"/>
  <c r="Q1458" i="3"/>
  <c r="R1458" i="3"/>
  <c r="R1416" i="3" s="1"/>
  <c r="W1458" i="3"/>
  <c r="W1416" i="3" s="1"/>
  <c r="X1458" i="3"/>
  <c r="X1416" i="3" s="1"/>
  <c r="E1459" i="3"/>
  <c r="E1417" i="3" s="1"/>
  <c r="F1459" i="3"/>
  <c r="F1417" i="3" s="1"/>
  <c r="H1459" i="3"/>
  <c r="H1417" i="3" s="1"/>
  <c r="I1459" i="3"/>
  <c r="I1417" i="3" s="1"/>
  <c r="K1459" i="3"/>
  <c r="L1459" i="3"/>
  <c r="L1417" i="3" s="1"/>
  <c r="Q1459" i="3"/>
  <c r="Q1417" i="3" s="1"/>
  <c r="R1459" i="3"/>
  <c r="R1417" i="3" s="1"/>
  <c r="W1459" i="3"/>
  <c r="W1417" i="3" s="1"/>
  <c r="X1459" i="3"/>
  <c r="X1417" i="3" s="1"/>
  <c r="E1460" i="3"/>
  <c r="E1418" i="3" s="1"/>
  <c r="F1460" i="3"/>
  <c r="F1418" i="3" s="1"/>
  <c r="H1460" i="3"/>
  <c r="H1418" i="3" s="1"/>
  <c r="I1460" i="3"/>
  <c r="I1418" i="3" s="1"/>
  <c r="K1460" i="3"/>
  <c r="K1418" i="3" s="1"/>
  <c r="L1460" i="3"/>
  <c r="L1418" i="3" s="1"/>
  <c r="Q1460" i="3"/>
  <c r="Q1418" i="3" s="1"/>
  <c r="R1460" i="3"/>
  <c r="R1418" i="3" s="1"/>
  <c r="W1460" i="3"/>
  <c r="W1418" i="3" s="1"/>
  <c r="X1460" i="3"/>
  <c r="X1418" i="3" s="1"/>
  <c r="E1461" i="3"/>
  <c r="E1419" i="3" s="1"/>
  <c r="F1461" i="3"/>
  <c r="F1419" i="3" s="1"/>
  <c r="H1461" i="3"/>
  <c r="H1419" i="3" s="1"/>
  <c r="I1461" i="3"/>
  <c r="I1419" i="3" s="1"/>
  <c r="K1461" i="3"/>
  <c r="L1461" i="3"/>
  <c r="Q1461" i="3"/>
  <c r="Q1419" i="3" s="1"/>
  <c r="R1461" i="3"/>
  <c r="R1419" i="3" s="1"/>
  <c r="W1461" i="3"/>
  <c r="W1419" i="3" s="1"/>
  <c r="X1461" i="3"/>
  <c r="X1419" i="3" s="1"/>
  <c r="H1407" i="3"/>
  <c r="K1407" i="3"/>
  <c r="F1408" i="3"/>
  <c r="Q1408" i="3"/>
  <c r="X1408" i="3"/>
  <c r="E1410" i="3"/>
  <c r="Q1410" i="3"/>
  <c r="W1410" i="3"/>
  <c r="H1411" i="3"/>
  <c r="E1412" i="3"/>
  <c r="W1412" i="3"/>
  <c r="H1413" i="3"/>
  <c r="K1413" i="3"/>
  <c r="W1414" i="3"/>
  <c r="E1416" i="3"/>
  <c r="Q1416" i="3"/>
  <c r="K1417" i="3"/>
  <c r="K1419" i="3"/>
  <c r="L1419" i="3"/>
  <c r="E1351" i="3"/>
  <c r="F1351" i="3"/>
  <c r="H1351" i="3"/>
  <c r="I1351" i="3"/>
  <c r="K1351" i="3"/>
  <c r="L1351" i="3"/>
  <c r="Q1351" i="3"/>
  <c r="R1351" i="3"/>
  <c r="W1351" i="3"/>
  <c r="X1351" i="3"/>
  <c r="E1352" i="3"/>
  <c r="F1352" i="3"/>
  <c r="H1352" i="3"/>
  <c r="I1352" i="3"/>
  <c r="K1352" i="3"/>
  <c r="L1352" i="3"/>
  <c r="Q1352" i="3"/>
  <c r="R1352" i="3"/>
  <c r="W1352" i="3"/>
  <c r="X1352" i="3"/>
  <c r="E1354" i="3"/>
  <c r="F1354" i="3"/>
  <c r="H1354" i="3"/>
  <c r="I1354" i="3"/>
  <c r="K1354" i="3"/>
  <c r="L1354" i="3"/>
  <c r="Q1354" i="3"/>
  <c r="R1354" i="3"/>
  <c r="W1354" i="3"/>
  <c r="X1354" i="3"/>
  <c r="E1355" i="3"/>
  <c r="F1355" i="3"/>
  <c r="H1355" i="3"/>
  <c r="I1355" i="3"/>
  <c r="K1355" i="3"/>
  <c r="L1355" i="3"/>
  <c r="Q1355" i="3"/>
  <c r="R1355" i="3"/>
  <c r="W1355" i="3"/>
  <c r="X1355" i="3"/>
  <c r="E1356" i="3"/>
  <c r="F1356" i="3"/>
  <c r="H1356" i="3"/>
  <c r="I1356" i="3"/>
  <c r="K1356" i="3"/>
  <c r="L1356" i="3"/>
  <c r="Q1356" i="3"/>
  <c r="R1356" i="3"/>
  <c r="W1356" i="3"/>
  <c r="X1356" i="3"/>
  <c r="E1357" i="3"/>
  <c r="F1357" i="3"/>
  <c r="H1357" i="3"/>
  <c r="I1357" i="3"/>
  <c r="K1357" i="3"/>
  <c r="L1357" i="3"/>
  <c r="Q1357" i="3"/>
  <c r="R1357" i="3"/>
  <c r="W1357" i="3"/>
  <c r="X1357" i="3"/>
  <c r="E1358" i="3"/>
  <c r="F1358" i="3"/>
  <c r="H1358" i="3"/>
  <c r="I1358" i="3"/>
  <c r="K1358" i="3"/>
  <c r="L1358" i="3"/>
  <c r="Q1358" i="3"/>
  <c r="R1358" i="3"/>
  <c r="W1358" i="3"/>
  <c r="X1358" i="3"/>
  <c r="E1360" i="3"/>
  <c r="F1360" i="3"/>
  <c r="H1360" i="3"/>
  <c r="I1360" i="3"/>
  <c r="K1360" i="3"/>
  <c r="L1360" i="3"/>
  <c r="Q1360" i="3"/>
  <c r="R1360" i="3"/>
  <c r="W1360" i="3"/>
  <c r="X1360" i="3"/>
  <c r="E1361" i="3"/>
  <c r="F1361" i="3"/>
  <c r="H1361" i="3"/>
  <c r="I1361" i="3"/>
  <c r="K1361" i="3"/>
  <c r="L1361" i="3"/>
  <c r="Q1361" i="3"/>
  <c r="R1361" i="3"/>
  <c r="W1361" i="3"/>
  <c r="X1361" i="3"/>
  <c r="E1362" i="3"/>
  <c r="F1362" i="3"/>
  <c r="H1362" i="3"/>
  <c r="I1362" i="3"/>
  <c r="K1362" i="3"/>
  <c r="L1362" i="3"/>
  <c r="Q1362" i="3"/>
  <c r="R1362" i="3"/>
  <c r="W1362" i="3"/>
  <c r="X1362" i="3"/>
  <c r="E1363" i="3"/>
  <c r="F1363" i="3"/>
  <c r="H1363" i="3"/>
  <c r="I1363" i="3"/>
  <c r="K1363" i="3"/>
  <c r="L1363" i="3"/>
  <c r="Q1363" i="3"/>
  <c r="R1363" i="3"/>
  <c r="W1363" i="3"/>
  <c r="X1363" i="3"/>
  <c r="E1225" i="3"/>
  <c r="E1127" i="3" s="1"/>
  <c r="F1225" i="3"/>
  <c r="F1127" i="3" s="1"/>
  <c r="H1225" i="3"/>
  <c r="I1225" i="3"/>
  <c r="I1127" i="3" s="1"/>
  <c r="K1225" i="3"/>
  <c r="K1127" i="3" s="1"/>
  <c r="L1225" i="3"/>
  <c r="L1127" i="3" s="1"/>
  <c r="Q1225" i="3"/>
  <c r="Q1127" i="3" s="1"/>
  <c r="R1225" i="3"/>
  <c r="W1225" i="3"/>
  <c r="W1127" i="3" s="1"/>
  <c r="X1225" i="3"/>
  <c r="X1127" i="3" s="1"/>
  <c r="E1226" i="3"/>
  <c r="E1128" i="3" s="1"/>
  <c r="F1226" i="3"/>
  <c r="F1128" i="3" s="1"/>
  <c r="H1226" i="3"/>
  <c r="H1128" i="3" s="1"/>
  <c r="I1226" i="3"/>
  <c r="I1128" i="3" s="1"/>
  <c r="K1226" i="3"/>
  <c r="K1128" i="3" s="1"/>
  <c r="L1226" i="3"/>
  <c r="L1128" i="3" s="1"/>
  <c r="Q1128" i="3"/>
  <c r="R1226" i="3"/>
  <c r="R1128" i="3" s="1"/>
  <c r="W1226" i="3"/>
  <c r="W1128" i="3" s="1"/>
  <c r="X1226" i="3"/>
  <c r="X1128" i="3" s="1"/>
  <c r="E1228" i="3"/>
  <c r="F1228" i="3"/>
  <c r="F1130" i="3" s="1"/>
  <c r="H1228" i="3"/>
  <c r="H1130" i="3" s="1"/>
  <c r="I1228" i="3"/>
  <c r="I1130" i="3" s="1"/>
  <c r="K1228" i="3"/>
  <c r="K1130" i="3" s="1"/>
  <c r="L1228" i="3"/>
  <c r="L1130" i="3" s="1"/>
  <c r="Q1228" i="3"/>
  <c r="Q1130" i="3" s="1"/>
  <c r="R1228" i="3"/>
  <c r="R1130" i="3" s="1"/>
  <c r="W1228" i="3"/>
  <c r="X1228" i="3"/>
  <c r="X1130" i="3" s="1"/>
  <c r="E1229" i="3"/>
  <c r="E1131" i="3" s="1"/>
  <c r="F1229" i="3"/>
  <c r="F1131" i="3" s="1"/>
  <c r="H1229" i="3"/>
  <c r="H1131" i="3" s="1"/>
  <c r="I1229" i="3"/>
  <c r="I1131" i="3" s="1"/>
  <c r="K1229" i="3"/>
  <c r="K1131" i="3" s="1"/>
  <c r="L1229" i="3"/>
  <c r="L1131" i="3" s="1"/>
  <c r="Q1229" i="3"/>
  <c r="Q1131" i="3" s="1"/>
  <c r="R1229" i="3"/>
  <c r="R1131" i="3" s="1"/>
  <c r="W1229" i="3"/>
  <c r="W1131" i="3" s="1"/>
  <c r="X1229" i="3"/>
  <c r="X1131" i="3" s="1"/>
  <c r="E1230" i="3"/>
  <c r="F1230" i="3"/>
  <c r="F1132" i="3" s="1"/>
  <c r="H1230" i="3"/>
  <c r="I1230" i="3"/>
  <c r="I1132" i="3" s="1"/>
  <c r="K1230" i="3"/>
  <c r="K1132" i="3" s="1"/>
  <c r="L1230" i="3"/>
  <c r="L1132" i="3" s="1"/>
  <c r="Q1230" i="3"/>
  <c r="Q1132" i="3" s="1"/>
  <c r="R1230" i="3"/>
  <c r="R1132" i="3" s="1"/>
  <c r="W1230" i="3"/>
  <c r="W1132" i="3" s="1"/>
  <c r="X1230" i="3"/>
  <c r="X1132" i="3" s="1"/>
  <c r="E1231" i="3"/>
  <c r="E1133" i="3" s="1"/>
  <c r="F1231" i="3"/>
  <c r="F1133" i="3" s="1"/>
  <c r="H1231" i="3"/>
  <c r="I1231" i="3"/>
  <c r="I1133" i="3" s="1"/>
  <c r="K1231" i="3"/>
  <c r="K1133" i="3" s="1"/>
  <c r="L1231" i="3"/>
  <c r="L1133" i="3" s="1"/>
  <c r="Q1231" i="3"/>
  <c r="Q1133" i="3" s="1"/>
  <c r="R1231" i="3"/>
  <c r="R1133" i="3" s="1"/>
  <c r="W1231" i="3"/>
  <c r="W1133" i="3" s="1"/>
  <c r="X1231" i="3"/>
  <c r="X1133" i="3" s="1"/>
  <c r="E1232" i="3"/>
  <c r="E1134" i="3" s="1"/>
  <c r="F1232" i="3"/>
  <c r="F1134" i="3" s="1"/>
  <c r="H1232" i="3"/>
  <c r="H1134" i="3" s="1"/>
  <c r="I1232" i="3"/>
  <c r="I1134" i="3" s="1"/>
  <c r="K1232" i="3"/>
  <c r="K1134" i="3" s="1"/>
  <c r="L1232" i="3"/>
  <c r="L1134" i="3" s="1"/>
  <c r="Q1232" i="3"/>
  <c r="Q1134" i="3" s="1"/>
  <c r="R1232" i="3"/>
  <c r="R1134" i="3" s="1"/>
  <c r="W1232" i="3"/>
  <c r="W1134" i="3" s="1"/>
  <c r="X1232" i="3"/>
  <c r="X1134" i="3" s="1"/>
  <c r="E1234" i="3"/>
  <c r="E1136" i="3" s="1"/>
  <c r="F1234" i="3"/>
  <c r="F1136" i="3" s="1"/>
  <c r="H1234" i="3"/>
  <c r="H1136" i="3" s="1"/>
  <c r="I1234" i="3"/>
  <c r="I1136" i="3" s="1"/>
  <c r="K1234" i="3"/>
  <c r="K1136" i="3" s="1"/>
  <c r="L1234" i="3"/>
  <c r="L1136" i="3" s="1"/>
  <c r="Q1234" i="3"/>
  <c r="Q1136" i="3" s="1"/>
  <c r="R1234" i="3"/>
  <c r="R1136" i="3" s="1"/>
  <c r="W1234" i="3"/>
  <c r="W1136" i="3" s="1"/>
  <c r="X1234" i="3"/>
  <c r="X1136" i="3" s="1"/>
  <c r="E1235" i="3"/>
  <c r="E1137" i="3" s="1"/>
  <c r="F1235" i="3"/>
  <c r="F1137" i="3" s="1"/>
  <c r="H1235" i="3"/>
  <c r="H1137" i="3" s="1"/>
  <c r="I1235" i="3"/>
  <c r="I1137" i="3" s="1"/>
  <c r="K1235" i="3"/>
  <c r="K1137" i="3" s="1"/>
  <c r="L1235" i="3"/>
  <c r="L1137" i="3" s="1"/>
  <c r="Q1235" i="3"/>
  <c r="Q1137" i="3" s="1"/>
  <c r="R1235" i="3"/>
  <c r="R1137" i="3" s="1"/>
  <c r="W1235" i="3"/>
  <c r="W1137" i="3" s="1"/>
  <c r="X1235" i="3"/>
  <c r="X1137" i="3" s="1"/>
  <c r="E1236" i="3"/>
  <c r="F1236" i="3"/>
  <c r="F1138" i="3" s="1"/>
  <c r="H1236" i="3"/>
  <c r="H1138" i="3" s="1"/>
  <c r="I1236" i="3"/>
  <c r="I1138" i="3" s="1"/>
  <c r="K1236" i="3"/>
  <c r="K1138" i="3" s="1"/>
  <c r="L1236" i="3"/>
  <c r="L1138" i="3" s="1"/>
  <c r="Q1236" i="3"/>
  <c r="Q1138" i="3" s="1"/>
  <c r="R1236" i="3"/>
  <c r="R1138" i="3" s="1"/>
  <c r="W1236" i="3"/>
  <c r="X1236" i="3"/>
  <c r="X1138" i="3" s="1"/>
  <c r="E1237" i="3"/>
  <c r="E1139" i="3" s="1"/>
  <c r="F1237" i="3"/>
  <c r="F1139" i="3" s="1"/>
  <c r="H1237" i="3"/>
  <c r="H1139" i="3" s="1"/>
  <c r="I1237" i="3"/>
  <c r="I1139" i="3" s="1"/>
  <c r="K1237" i="3"/>
  <c r="K1139" i="3" s="1"/>
  <c r="L1237" i="3"/>
  <c r="L1139" i="3" s="1"/>
  <c r="Q1237" i="3"/>
  <c r="Q1139" i="3" s="1"/>
  <c r="R1237" i="3"/>
  <c r="W1237" i="3"/>
  <c r="W1139" i="3" s="1"/>
  <c r="X1237" i="3"/>
  <c r="X1139" i="3" s="1"/>
  <c r="H1127" i="3"/>
  <c r="R1127" i="3"/>
  <c r="E1130" i="3"/>
  <c r="W1130" i="3"/>
  <c r="E1132" i="3"/>
  <c r="H1132" i="3"/>
  <c r="H1133" i="3"/>
  <c r="E1138" i="3"/>
  <c r="W1138" i="3"/>
  <c r="R1139" i="3"/>
  <c r="E1071" i="3"/>
  <c r="F1071" i="3"/>
  <c r="H1071" i="3"/>
  <c r="I1071" i="3"/>
  <c r="K1071" i="3"/>
  <c r="L1071" i="3"/>
  <c r="Q1071" i="3"/>
  <c r="R1071" i="3"/>
  <c r="W1071" i="3"/>
  <c r="X1071" i="3"/>
  <c r="E1072" i="3"/>
  <c r="F1072" i="3"/>
  <c r="H1072" i="3"/>
  <c r="I1072" i="3"/>
  <c r="K1072" i="3"/>
  <c r="L1072" i="3"/>
  <c r="R1072" i="3"/>
  <c r="W1072" i="3"/>
  <c r="X1072" i="3"/>
  <c r="E1074" i="3"/>
  <c r="F1074" i="3"/>
  <c r="H1074" i="3"/>
  <c r="I1074" i="3"/>
  <c r="K1074" i="3"/>
  <c r="L1074" i="3"/>
  <c r="Q1074" i="3"/>
  <c r="R1074" i="3"/>
  <c r="W1074" i="3"/>
  <c r="X1074" i="3"/>
  <c r="E1075" i="3"/>
  <c r="F1075" i="3"/>
  <c r="H1075" i="3"/>
  <c r="I1075" i="3"/>
  <c r="K1075" i="3"/>
  <c r="L1075" i="3"/>
  <c r="Q1075" i="3"/>
  <c r="R1075" i="3"/>
  <c r="W1075" i="3"/>
  <c r="X1075" i="3"/>
  <c r="E1076" i="3"/>
  <c r="F1076" i="3"/>
  <c r="H1076" i="3"/>
  <c r="I1076" i="3"/>
  <c r="K1076" i="3"/>
  <c r="L1076" i="3"/>
  <c r="Q1076" i="3"/>
  <c r="R1076" i="3"/>
  <c r="W1076" i="3"/>
  <c r="X1076" i="3"/>
  <c r="E1077" i="3"/>
  <c r="F1077" i="3"/>
  <c r="H1077" i="3"/>
  <c r="I1077" i="3"/>
  <c r="K1077" i="3"/>
  <c r="L1077" i="3"/>
  <c r="Q1077" i="3"/>
  <c r="R1077" i="3"/>
  <c r="W1077" i="3"/>
  <c r="X1077" i="3"/>
  <c r="E1078" i="3"/>
  <c r="F1078" i="3"/>
  <c r="H1078" i="3"/>
  <c r="I1078" i="3"/>
  <c r="K1078" i="3"/>
  <c r="L1078" i="3"/>
  <c r="Q1078" i="3"/>
  <c r="R1078" i="3"/>
  <c r="W1078" i="3"/>
  <c r="X1078" i="3"/>
  <c r="E1080" i="3"/>
  <c r="F1080" i="3"/>
  <c r="H1080" i="3"/>
  <c r="I1080" i="3"/>
  <c r="K1080" i="3"/>
  <c r="L1080" i="3"/>
  <c r="Q1080" i="3"/>
  <c r="R1080" i="3"/>
  <c r="W1080" i="3"/>
  <c r="X1080" i="3"/>
  <c r="E1081" i="3"/>
  <c r="F1081" i="3"/>
  <c r="H1081" i="3"/>
  <c r="I1081" i="3"/>
  <c r="K1081" i="3"/>
  <c r="L1081" i="3"/>
  <c r="Q1081" i="3"/>
  <c r="R1081" i="3"/>
  <c r="W1081" i="3"/>
  <c r="X1081" i="3"/>
  <c r="E1082" i="3"/>
  <c r="F1082" i="3"/>
  <c r="H1082" i="3"/>
  <c r="I1082" i="3"/>
  <c r="K1082" i="3"/>
  <c r="L1082" i="3"/>
  <c r="Q1082" i="3"/>
  <c r="R1082" i="3"/>
  <c r="W1082" i="3"/>
  <c r="X1082" i="3"/>
  <c r="E1083" i="3"/>
  <c r="F1083" i="3"/>
  <c r="H1083" i="3"/>
  <c r="I1083" i="3"/>
  <c r="K1083" i="3"/>
  <c r="L1083" i="3"/>
  <c r="Q1083" i="3"/>
  <c r="R1083" i="3"/>
  <c r="W1083" i="3"/>
  <c r="X1083" i="3"/>
  <c r="E1001" i="3"/>
  <c r="F1001" i="3"/>
  <c r="H1001" i="3"/>
  <c r="I1001" i="3"/>
  <c r="K1001" i="3"/>
  <c r="L1001" i="3"/>
  <c r="Q1001" i="3"/>
  <c r="R1001" i="3"/>
  <c r="W1001" i="3"/>
  <c r="X1001" i="3"/>
  <c r="E1002" i="3"/>
  <c r="F1002" i="3"/>
  <c r="H1002" i="3"/>
  <c r="I1002" i="3"/>
  <c r="K1002" i="3"/>
  <c r="L1002" i="3"/>
  <c r="Q1002" i="3"/>
  <c r="R1002" i="3"/>
  <c r="W1002" i="3"/>
  <c r="X1002" i="3"/>
  <c r="E1004" i="3"/>
  <c r="F1004" i="3"/>
  <c r="H1004" i="3"/>
  <c r="I1004" i="3"/>
  <c r="K1004" i="3"/>
  <c r="L1004" i="3"/>
  <c r="Q1004" i="3"/>
  <c r="R1004" i="3"/>
  <c r="W1004" i="3"/>
  <c r="X1004" i="3"/>
  <c r="E1005" i="3"/>
  <c r="F1005" i="3"/>
  <c r="H1005" i="3"/>
  <c r="I1005" i="3"/>
  <c r="K1005" i="3"/>
  <c r="L1005" i="3"/>
  <c r="Q1005" i="3"/>
  <c r="R1005" i="3"/>
  <c r="W1005" i="3"/>
  <c r="X1005" i="3"/>
  <c r="E1006" i="3"/>
  <c r="F1006" i="3"/>
  <c r="H1006" i="3"/>
  <c r="I1006" i="3"/>
  <c r="K1006" i="3"/>
  <c r="L1006" i="3"/>
  <c r="Q1006" i="3"/>
  <c r="R1006" i="3"/>
  <c r="W1006" i="3"/>
  <c r="X1006" i="3"/>
  <c r="E1007" i="3"/>
  <c r="F1007" i="3"/>
  <c r="H1007" i="3"/>
  <c r="I1007" i="3"/>
  <c r="K1007" i="3"/>
  <c r="L1007" i="3"/>
  <c r="Q1007" i="3"/>
  <c r="R1007" i="3"/>
  <c r="W1007" i="3"/>
  <c r="X1007" i="3"/>
  <c r="E1008" i="3"/>
  <c r="F1008" i="3"/>
  <c r="H1008" i="3"/>
  <c r="I1008" i="3"/>
  <c r="K1008" i="3"/>
  <c r="L1008" i="3"/>
  <c r="Q1008" i="3"/>
  <c r="R1008" i="3"/>
  <c r="W1008" i="3"/>
  <c r="X1008" i="3"/>
  <c r="E1010" i="3"/>
  <c r="F1010" i="3"/>
  <c r="H1010" i="3"/>
  <c r="I1010" i="3"/>
  <c r="K1010" i="3"/>
  <c r="L1010" i="3"/>
  <c r="Q1010" i="3"/>
  <c r="R1010" i="3"/>
  <c r="W1010" i="3"/>
  <c r="X1010" i="3"/>
  <c r="E1011" i="3"/>
  <c r="F1011" i="3"/>
  <c r="H1011" i="3"/>
  <c r="I1011" i="3"/>
  <c r="K1011" i="3"/>
  <c r="L1011" i="3"/>
  <c r="Q1011" i="3"/>
  <c r="R1011" i="3"/>
  <c r="W1011" i="3"/>
  <c r="X1011" i="3"/>
  <c r="E1012" i="3"/>
  <c r="F1012" i="3"/>
  <c r="H1012" i="3"/>
  <c r="I1012" i="3"/>
  <c r="K1012" i="3"/>
  <c r="L1012" i="3"/>
  <c r="Q1012" i="3"/>
  <c r="R1012" i="3"/>
  <c r="W1012" i="3"/>
  <c r="X1012" i="3"/>
  <c r="E1013" i="3"/>
  <c r="F1013" i="3"/>
  <c r="H1013" i="3"/>
  <c r="I1013" i="3"/>
  <c r="K1013" i="3"/>
  <c r="L1013" i="3"/>
  <c r="Q1013" i="3"/>
  <c r="R1013" i="3"/>
  <c r="W1013" i="3"/>
  <c r="X1013" i="3"/>
  <c r="E945" i="3"/>
  <c r="F945" i="3"/>
  <c r="H945" i="3"/>
  <c r="I945" i="3"/>
  <c r="K945" i="3"/>
  <c r="L945" i="3"/>
  <c r="Q945" i="3"/>
  <c r="R945" i="3"/>
  <c r="W945" i="3"/>
  <c r="X945" i="3"/>
  <c r="E946" i="3"/>
  <c r="F946" i="3"/>
  <c r="H946" i="3"/>
  <c r="I946" i="3"/>
  <c r="K946" i="3"/>
  <c r="L946" i="3"/>
  <c r="Q946" i="3"/>
  <c r="R946" i="3"/>
  <c r="W946" i="3"/>
  <c r="X946" i="3"/>
  <c r="E948" i="3"/>
  <c r="F948" i="3"/>
  <c r="H948" i="3"/>
  <c r="I948" i="3"/>
  <c r="K948" i="3"/>
  <c r="L948" i="3"/>
  <c r="Q948" i="3"/>
  <c r="R948" i="3"/>
  <c r="W948" i="3"/>
  <c r="X948" i="3"/>
  <c r="E949" i="3"/>
  <c r="F949" i="3"/>
  <c r="H949" i="3"/>
  <c r="I949" i="3"/>
  <c r="K949" i="3"/>
  <c r="L949" i="3"/>
  <c r="Q949" i="3"/>
  <c r="R949" i="3"/>
  <c r="W949" i="3"/>
  <c r="X949" i="3"/>
  <c r="E950" i="3"/>
  <c r="F950" i="3"/>
  <c r="H950" i="3"/>
  <c r="I950" i="3"/>
  <c r="K950" i="3"/>
  <c r="L950" i="3"/>
  <c r="Q950" i="3"/>
  <c r="R950" i="3"/>
  <c r="W950" i="3"/>
  <c r="X950" i="3"/>
  <c r="E951" i="3"/>
  <c r="F951" i="3"/>
  <c r="H951" i="3"/>
  <c r="I951" i="3"/>
  <c r="K951" i="3"/>
  <c r="L951" i="3"/>
  <c r="Q951" i="3"/>
  <c r="R951" i="3"/>
  <c r="W951" i="3"/>
  <c r="X951" i="3"/>
  <c r="E952" i="3"/>
  <c r="F952" i="3"/>
  <c r="H952" i="3"/>
  <c r="I952" i="3"/>
  <c r="K952" i="3"/>
  <c r="L952" i="3"/>
  <c r="Q952" i="3"/>
  <c r="R952" i="3"/>
  <c r="W952" i="3"/>
  <c r="X952" i="3"/>
  <c r="E954" i="3"/>
  <c r="F954" i="3"/>
  <c r="H954" i="3"/>
  <c r="I954" i="3"/>
  <c r="K954" i="3"/>
  <c r="L954" i="3"/>
  <c r="Q954" i="3"/>
  <c r="R954" i="3"/>
  <c r="W954" i="3"/>
  <c r="X954" i="3"/>
  <c r="E955" i="3"/>
  <c r="F955" i="3"/>
  <c r="H955" i="3"/>
  <c r="I955" i="3"/>
  <c r="K955" i="3"/>
  <c r="L955" i="3"/>
  <c r="Q955" i="3"/>
  <c r="R955" i="3"/>
  <c r="W955" i="3"/>
  <c r="X955" i="3"/>
  <c r="E956" i="3"/>
  <c r="F956" i="3"/>
  <c r="H956" i="3"/>
  <c r="I956" i="3"/>
  <c r="K956" i="3"/>
  <c r="L956" i="3"/>
  <c r="Q956" i="3"/>
  <c r="R956" i="3"/>
  <c r="W956" i="3"/>
  <c r="X956" i="3"/>
  <c r="E957" i="3"/>
  <c r="F957" i="3"/>
  <c r="H957" i="3"/>
  <c r="I957" i="3"/>
  <c r="K957" i="3"/>
  <c r="L957" i="3"/>
  <c r="Q957" i="3"/>
  <c r="R957" i="3"/>
  <c r="W957" i="3"/>
  <c r="X957" i="3"/>
  <c r="E889" i="3"/>
  <c r="F889" i="3"/>
  <c r="H889" i="3"/>
  <c r="I889" i="3"/>
  <c r="K889" i="3"/>
  <c r="L889" i="3"/>
  <c r="Q889" i="3"/>
  <c r="R889" i="3"/>
  <c r="W889" i="3"/>
  <c r="X889" i="3"/>
  <c r="E890" i="3"/>
  <c r="F890" i="3"/>
  <c r="H890" i="3"/>
  <c r="I890" i="3"/>
  <c r="K890" i="3"/>
  <c r="L890" i="3"/>
  <c r="Q890" i="3"/>
  <c r="R890" i="3"/>
  <c r="W890" i="3"/>
  <c r="X890" i="3"/>
  <c r="E892" i="3"/>
  <c r="F892" i="3"/>
  <c r="H892" i="3"/>
  <c r="I892" i="3"/>
  <c r="K892" i="3"/>
  <c r="L892" i="3"/>
  <c r="Q892" i="3"/>
  <c r="R892" i="3"/>
  <c r="W892" i="3"/>
  <c r="X892" i="3"/>
  <c r="E893" i="3"/>
  <c r="F893" i="3"/>
  <c r="H893" i="3"/>
  <c r="I893" i="3"/>
  <c r="K893" i="3"/>
  <c r="L893" i="3"/>
  <c r="Q893" i="3"/>
  <c r="R893" i="3"/>
  <c r="W893" i="3"/>
  <c r="X893" i="3"/>
  <c r="E894" i="3"/>
  <c r="F894" i="3"/>
  <c r="H894" i="3"/>
  <c r="I894" i="3"/>
  <c r="K894" i="3"/>
  <c r="L894" i="3"/>
  <c r="Q894" i="3"/>
  <c r="R894" i="3"/>
  <c r="W894" i="3"/>
  <c r="X894" i="3"/>
  <c r="E895" i="3"/>
  <c r="F895" i="3"/>
  <c r="H895" i="3"/>
  <c r="I895" i="3"/>
  <c r="K895" i="3"/>
  <c r="L895" i="3"/>
  <c r="Q895" i="3"/>
  <c r="R895" i="3"/>
  <c r="W895" i="3"/>
  <c r="X895" i="3"/>
  <c r="E896" i="3"/>
  <c r="F896" i="3"/>
  <c r="H896" i="3"/>
  <c r="I896" i="3"/>
  <c r="K896" i="3"/>
  <c r="L896" i="3"/>
  <c r="Q896" i="3"/>
  <c r="R896" i="3"/>
  <c r="W896" i="3"/>
  <c r="X896" i="3"/>
  <c r="E898" i="3"/>
  <c r="F898" i="3"/>
  <c r="H898" i="3"/>
  <c r="I898" i="3"/>
  <c r="K898" i="3"/>
  <c r="L898" i="3"/>
  <c r="Q898" i="3"/>
  <c r="R898" i="3"/>
  <c r="W898" i="3"/>
  <c r="X898" i="3"/>
  <c r="E899" i="3"/>
  <c r="F899" i="3"/>
  <c r="H899" i="3"/>
  <c r="I899" i="3"/>
  <c r="K899" i="3"/>
  <c r="L899" i="3"/>
  <c r="Q899" i="3"/>
  <c r="R899" i="3"/>
  <c r="W899" i="3"/>
  <c r="X899" i="3"/>
  <c r="E900" i="3"/>
  <c r="F900" i="3"/>
  <c r="H900" i="3"/>
  <c r="I900" i="3"/>
  <c r="K900" i="3"/>
  <c r="L900" i="3"/>
  <c r="Q900" i="3"/>
  <c r="R900" i="3"/>
  <c r="W900" i="3"/>
  <c r="X900" i="3"/>
  <c r="E901" i="3"/>
  <c r="F901" i="3"/>
  <c r="H901" i="3"/>
  <c r="I901" i="3"/>
  <c r="K901" i="3"/>
  <c r="L901" i="3"/>
  <c r="Q901" i="3"/>
  <c r="R901" i="3"/>
  <c r="W901" i="3"/>
  <c r="X901" i="3"/>
  <c r="W806" i="3"/>
  <c r="Q808" i="3"/>
  <c r="H815" i="3"/>
  <c r="H787" i="3" s="1"/>
  <c r="K815" i="3"/>
  <c r="E693" i="3"/>
  <c r="F693" i="3"/>
  <c r="H693" i="3"/>
  <c r="I693" i="3"/>
  <c r="K693" i="3"/>
  <c r="L693" i="3"/>
  <c r="Q693" i="3"/>
  <c r="R693" i="3"/>
  <c r="W693" i="3"/>
  <c r="X693" i="3"/>
  <c r="E694" i="3"/>
  <c r="F694" i="3"/>
  <c r="H694" i="3"/>
  <c r="I694" i="3"/>
  <c r="K694" i="3"/>
  <c r="L694" i="3"/>
  <c r="Q694" i="3"/>
  <c r="R694" i="3"/>
  <c r="W694" i="3"/>
  <c r="X694" i="3"/>
  <c r="E696" i="3"/>
  <c r="F696" i="3"/>
  <c r="H696" i="3"/>
  <c r="I696" i="3"/>
  <c r="K696" i="3"/>
  <c r="L696" i="3"/>
  <c r="Q696" i="3"/>
  <c r="R696" i="3"/>
  <c r="W696" i="3"/>
  <c r="X696" i="3"/>
  <c r="E697" i="3"/>
  <c r="F697" i="3"/>
  <c r="H697" i="3"/>
  <c r="I697" i="3"/>
  <c r="K697" i="3"/>
  <c r="L697" i="3"/>
  <c r="Q697" i="3"/>
  <c r="R697" i="3"/>
  <c r="W697" i="3"/>
  <c r="X697" i="3"/>
  <c r="E698" i="3"/>
  <c r="F698" i="3"/>
  <c r="H698" i="3"/>
  <c r="I698" i="3"/>
  <c r="K698" i="3"/>
  <c r="L698" i="3"/>
  <c r="Q698" i="3"/>
  <c r="R698" i="3"/>
  <c r="W698" i="3"/>
  <c r="X698" i="3"/>
  <c r="E699" i="3"/>
  <c r="F699" i="3"/>
  <c r="H699" i="3"/>
  <c r="I699" i="3"/>
  <c r="K699" i="3"/>
  <c r="L699" i="3"/>
  <c r="Q699" i="3"/>
  <c r="R699" i="3"/>
  <c r="W699" i="3"/>
  <c r="X699" i="3"/>
  <c r="E700" i="3"/>
  <c r="F700" i="3"/>
  <c r="H700" i="3"/>
  <c r="I700" i="3"/>
  <c r="K700" i="3"/>
  <c r="L700" i="3"/>
  <c r="Q700" i="3"/>
  <c r="R700" i="3"/>
  <c r="W700" i="3"/>
  <c r="X700" i="3"/>
  <c r="E702" i="3"/>
  <c r="F702" i="3"/>
  <c r="H702" i="3"/>
  <c r="I702" i="3"/>
  <c r="K702" i="3"/>
  <c r="L702" i="3"/>
  <c r="Q702" i="3"/>
  <c r="R702" i="3"/>
  <c r="W702" i="3"/>
  <c r="X702" i="3"/>
  <c r="E703" i="3"/>
  <c r="F703" i="3"/>
  <c r="H703" i="3"/>
  <c r="I703" i="3"/>
  <c r="K703" i="3"/>
  <c r="L703" i="3"/>
  <c r="Q703" i="3"/>
  <c r="R703" i="3"/>
  <c r="W703" i="3"/>
  <c r="X703" i="3"/>
  <c r="E704" i="3"/>
  <c r="F704" i="3"/>
  <c r="H704" i="3"/>
  <c r="I704" i="3"/>
  <c r="K704" i="3"/>
  <c r="L704" i="3"/>
  <c r="Q704" i="3"/>
  <c r="R704" i="3"/>
  <c r="W704" i="3"/>
  <c r="X704" i="3"/>
  <c r="E705" i="3"/>
  <c r="F705" i="3"/>
  <c r="H705" i="3"/>
  <c r="I705" i="3"/>
  <c r="K705" i="3"/>
  <c r="L705" i="3"/>
  <c r="Q705" i="3"/>
  <c r="R705" i="3"/>
  <c r="W705" i="3"/>
  <c r="X705" i="3"/>
  <c r="E483" i="3"/>
  <c r="F483" i="3"/>
  <c r="H483" i="3"/>
  <c r="I483" i="3"/>
  <c r="K483" i="3"/>
  <c r="L483" i="3"/>
  <c r="Q483" i="3"/>
  <c r="R483" i="3"/>
  <c r="W483" i="3"/>
  <c r="X483" i="3"/>
  <c r="E484" i="3"/>
  <c r="F484" i="3"/>
  <c r="H484" i="3"/>
  <c r="I484" i="3"/>
  <c r="K484" i="3"/>
  <c r="L484" i="3"/>
  <c r="Q484" i="3"/>
  <c r="R484" i="3"/>
  <c r="W484" i="3"/>
  <c r="X484" i="3"/>
  <c r="E486" i="3"/>
  <c r="F486" i="3"/>
  <c r="H486" i="3"/>
  <c r="H444" i="3" s="1"/>
  <c r="I486" i="3"/>
  <c r="I444" i="3" s="1"/>
  <c r="K486" i="3"/>
  <c r="L486" i="3"/>
  <c r="Q486" i="3"/>
  <c r="Q444" i="3" s="1"/>
  <c r="R486" i="3"/>
  <c r="R444" i="3" s="1"/>
  <c r="W486" i="3"/>
  <c r="X486" i="3"/>
  <c r="E487" i="3"/>
  <c r="E445" i="3" s="1"/>
  <c r="F487" i="3"/>
  <c r="F445" i="3" s="1"/>
  <c r="H487" i="3"/>
  <c r="I487" i="3"/>
  <c r="K487" i="3"/>
  <c r="K445" i="3" s="1"/>
  <c r="L487" i="3"/>
  <c r="L445" i="3" s="1"/>
  <c r="Q487" i="3"/>
  <c r="R487" i="3"/>
  <c r="W487" i="3"/>
  <c r="W445" i="3" s="1"/>
  <c r="X487" i="3"/>
  <c r="X445" i="3" s="1"/>
  <c r="E488" i="3"/>
  <c r="F488" i="3"/>
  <c r="H488" i="3"/>
  <c r="H446" i="3" s="1"/>
  <c r="I488" i="3"/>
  <c r="I446" i="3" s="1"/>
  <c r="K488" i="3"/>
  <c r="L488" i="3"/>
  <c r="Q488" i="3"/>
  <c r="Q446" i="3" s="1"/>
  <c r="R488" i="3"/>
  <c r="R446" i="3" s="1"/>
  <c r="W488" i="3"/>
  <c r="X488" i="3"/>
  <c r="E489" i="3"/>
  <c r="E447" i="3" s="1"/>
  <c r="F489" i="3"/>
  <c r="F447" i="3" s="1"/>
  <c r="H489" i="3"/>
  <c r="I489" i="3"/>
  <c r="K489" i="3"/>
  <c r="K447" i="3" s="1"/>
  <c r="L489" i="3"/>
  <c r="L447" i="3" s="1"/>
  <c r="Q489" i="3"/>
  <c r="R489" i="3"/>
  <c r="W489" i="3"/>
  <c r="W447" i="3" s="1"/>
  <c r="X489" i="3"/>
  <c r="X447" i="3" s="1"/>
  <c r="E490" i="3"/>
  <c r="F490" i="3"/>
  <c r="H490" i="3"/>
  <c r="I490" i="3"/>
  <c r="I448" i="3" s="1"/>
  <c r="K490" i="3"/>
  <c r="L490" i="3"/>
  <c r="Q490" i="3"/>
  <c r="R490" i="3"/>
  <c r="R448" i="3" s="1"/>
  <c r="W490" i="3"/>
  <c r="X490" i="3"/>
  <c r="E492" i="3"/>
  <c r="E450" i="3" s="1"/>
  <c r="F492" i="3"/>
  <c r="F450" i="3" s="1"/>
  <c r="H492" i="3"/>
  <c r="I492" i="3"/>
  <c r="K492" i="3"/>
  <c r="K450" i="3" s="1"/>
  <c r="L492" i="3"/>
  <c r="L450" i="3" s="1"/>
  <c r="Q492" i="3"/>
  <c r="R492" i="3"/>
  <c r="W492" i="3"/>
  <c r="W450" i="3" s="1"/>
  <c r="X492" i="3"/>
  <c r="X450" i="3" s="1"/>
  <c r="E493" i="3"/>
  <c r="F493" i="3"/>
  <c r="H493" i="3"/>
  <c r="H451" i="3" s="1"/>
  <c r="I493" i="3"/>
  <c r="I451" i="3" s="1"/>
  <c r="K493" i="3"/>
  <c r="L493" i="3"/>
  <c r="Q493" i="3"/>
  <c r="Q451" i="3" s="1"/>
  <c r="R493" i="3"/>
  <c r="R451" i="3" s="1"/>
  <c r="W493" i="3"/>
  <c r="X493" i="3"/>
  <c r="E494" i="3"/>
  <c r="E452" i="3" s="1"/>
  <c r="F494" i="3"/>
  <c r="F452" i="3" s="1"/>
  <c r="H494" i="3"/>
  <c r="I494" i="3"/>
  <c r="K494" i="3"/>
  <c r="K452" i="3" s="1"/>
  <c r="L494" i="3"/>
  <c r="L452" i="3" s="1"/>
  <c r="Q494" i="3"/>
  <c r="R494" i="3"/>
  <c r="W494" i="3"/>
  <c r="W452" i="3" s="1"/>
  <c r="X494" i="3"/>
  <c r="X452" i="3" s="1"/>
  <c r="E495" i="3"/>
  <c r="F495" i="3"/>
  <c r="H495" i="3"/>
  <c r="H453" i="3" s="1"/>
  <c r="I495" i="3"/>
  <c r="I453" i="3" s="1"/>
  <c r="K495" i="3"/>
  <c r="L495" i="3"/>
  <c r="Q495" i="3"/>
  <c r="Q453" i="3" s="1"/>
  <c r="R495" i="3"/>
  <c r="R453" i="3" s="1"/>
  <c r="W495" i="3"/>
  <c r="X495" i="3"/>
  <c r="Q448" i="3" l="1"/>
  <c r="H448" i="3"/>
  <c r="F812" i="3"/>
  <c r="H811" i="3"/>
  <c r="X442" i="3"/>
  <c r="L442" i="3"/>
  <c r="F442" i="3"/>
  <c r="R441" i="3"/>
  <c r="I441" i="3"/>
  <c r="L817" i="3"/>
  <c r="I816" i="3"/>
  <c r="L815" i="3"/>
  <c r="L787" i="3" s="1"/>
  <c r="I814" i="3"/>
  <c r="X812" i="3"/>
  <c r="R811" i="3"/>
  <c r="X810" i="3"/>
  <c r="X782" i="3" s="1"/>
  <c r="F810" i="3"/>
  <c r="R809" i="3"/>
  <c r="X808" i="3"/>
  <c r="F808" i="3"/>
  <c r="F780" i="3" s="1"/>
  <c r="I806" i="3"/>
  <c r="L805" i="3"/>
  <c r="F816" i="3"/>
  <c r="R805" i="3"/>
  <c r="R777" i="3" s="1"/>
  <c r="W442" i="3"/>
  <c r="K442" i="3"/>
  <c r="E442" i="3"/>
  <c r="Q441" i="3"/>
  <c r="H441" i="3"/>
  <c r="Q814" i="3"/>
  <c r="H817" i="3"/>
  <c r="Q812" i="3"/>
  <c r="Q784" i="3" s="1"/>
  <c r="H805" i="3"/>
  <c r="D384" i="3"/>
  <c r="A384" i="3" s="1"/>
  <c r="A412" i="3"/>
  <c r="I788" i="3"/>
  <c r="X784" i="3"/>
  <c r="X816" i="3"/>
  <c r="L789" i="3"/>
  <c r="W816" i="3"/>
  <c r="E816" i="3"/>
  <c r="E788" i="3" s="1"/>
  <c r="W814" i="3"/>
  <c r="W786" i="3" s="1"/>
  <c r="K811" i="3"/>
  <c r="K783" i="3" s="1"/>
  <c r="Q810" i="3"/>
  <c r="Q782" i="3" s="1"/>
  <c r="K809" i="3"/>
  <c r="K781" i="3" s="1"/>
  <c r="E806" i="3"/>
  <c r="Q816" i="3"/>
  <c r="W810" i="3"/>
  <c r="W782" i="3" s="1"/>
  <c r="H809" i="3"/>
  <c r="H781" i="3" s="1"/>
  <c r="E808" i="3"/>
  <c r="E780" i="3" s="1"/>
  <c r="Q806" i="3"/>
  <c r="Q778" i="3" s="1"/>
  <c r="K805" i="3"/>
  <c r="X814" i="3"/>
  <c r="X786" i="3" s="1"/>
  <c r="F814" i="3"/>
  <c r="L811" i="3"/>
  <c r="L809" i="3"/>
  <c r="L781" i="3" s="1"/>
  <c r="X806" i="3"/>
  <c r="F806" i="3"/>
  <c r="L783" i="3"/>
  <c r="X453" i="3"/>
  <c r="L453" i="3"/>
  <c r="F453" i="3"/>
  <c r="R452" i="3"/>
  <c r="I452" i="3"/>
  <c r="X451" i="3"/>
  <c r="L451" i="3"/>
  <c r="F451" i="3"/>
  <c r="R450" i="3"/>
  <c r="I450" i="3"/>
  <c r="X448" i="3"/>
  <c r="L448" i="3"/>
  <c r="F448" i="3"/>
  <c r="R447" i="3"/>
  <c r="I447" i="3"/>
  <c r="X446" i="3"/>
  <c r="L446" i="3"/>
  <c r="F446" i="3"/>
  <c r="R445" i="3"/>
  <c r="I445" i="3"/>
  <c r="X444" i="3"/>
  <c r="L444" i="3"/>
  <c r="F444" i="3"/>
  <c r="R442" i="3"/>
  <c r="I442" i="3"/>
  <c r="X441" i="3"/>
  <c r="L441" i="3"/>
  <c r="F441" i="3"/>
  <c r="K817" i="3"/>
  <c r="K789" i="3" s="1"/>
  <c r="E812" i="3"/>
  <c r="E784" i="3" s="1"/>
  <c r="E810" i="3"/>
  <c r="E782" i="3" s="1"/>
  <c r="W453" i="3"/>
  <c r="K453" i="3"/>
  <c r="E453" i="3"/>
  <c r="Q452" i="3"/>
  <c r="H452" i="3"/>
  <c r="W451" i="3"/>
  <c r="K451" i="3"/>
  <c r="E451" i="3"/>
  <c r="Q450" i="3"/>
  <c r="H450" i="3"/>
  <c r="W448" i="3"/>
  <c r="K448" i="3"/>
  <c r="E448" i="3"/>
  <c r="Q447" i="3"/>
  <c r="H447" i="3"/>
  <c r="W446" i="3"/>
  <c r="K446" i="3"/>
  <c r="E446" i="3"/>
  <c r="Q445" i="3"/>
  <c r="H445" i="3"/>
  <c r="W444" i="3"/>
  <c r="K444" i="3"/>
  <c r="E444" i="3"/>
  <c r="Q442" i="3"/>
  <c r="H442" i="3"/>
  <c r="W441" i="3"/>
  <c r="K441" i="3"/>
  <c r="E441" i="3"/>
  <c r="R817" i="3"/>
  <c r="R789" i="3" s="1"/>
  <c r="R815" i="3"/>
  <c r="R787" i="3" s="1"/>
  <c r="I812" i="3"/>
  <c r="I810" i="3"/>
  <c r="I782" i="3" s="1"/>
  <c r="I808" i="3"/>
  <c r="I780" i="3" s="1"/>
  <c r="W812" i="3"/>
  <c r="W784" i="3" s="1"/>
  <c r="W808" i="3"/>
  <c r="E814" i="3"/>
  <c r="E786" i="3" s="1"/>
  <c r="H789" i="3"/>
  <c r="F788" i="3"/>
  <c r="H777" i="3"/>
  <c r="F786" i="3"/>
  <c r="W778" i="3"/>
  <c r="W788" i="3"/>
  <c r="Q788" i="3"/>
  <c r="F784" i="3"/>
  <c r="Q780" i="3"/>
  <c r="X778" i="3"/>
  <c r="K787" i="3"/>
  <c r="I786" i="3"/>
  <c r="R781" i="3"/>
  <c r="I778" i="3"/>
  <c r="X788" i="3"/>
  <c r="Q786" i="3"/>
  <c r="H783" i="3"/>
  <c r="F782" i="3"/>
  <c r="X780" i="3"/>
  <c r="F778" i="3"/>
  <c r="L777" i="3"/>
  <c r="I784" i="3"/>
  <c r="R783" i="3"/>
  <c r="W780" i="3"/>
  <c r="E778" i="3"/>
  <c r="K777" i="3"/>
  <c r="W817" i="3"/>
  <c r="W789" i="3" s="1"/>
  <c r="I817" i="3"/>
  <c r="I789" i="3" s="1"/>
  <c r="E817" i="3"/>
  <c r="E789" i="3" s="1"/>
  <c r="R816" i="3"/>
  <c r="R788" i="3" s="1"/>
  <c r="K816" i="3"/>
  <c r="K788" i="3" s="1"/>
  <c r="W815" i="3"/>
  <c r="W787" i="3" s="1"/>
  <c r="I815" i="3"/>
  <c r="I787" i="3" s="1"/>
  <c r="E815" i="3"/>
  <c r="E787" i="3" s="1"/>
  <c r="R814" i="3"/>
  <c r="R786" i="3" s="1"/>
  <c r="K814" i="3"/>
  <c r="K786" i="3" s="1"/>
  <c r="R812" i="3"/>
  <c r="R784" i="3" s="1"/>
  <c r="K812" i="3"/>
  <c r="K784" i="3" s="1"/>
  <c r="W811" i="3"/>
  <c r="W783" i="3" s="1"/>
  <c r="I811" i="3"/>
  <c r="I783" i="3" s="1"/>
  <c r="E811" i="3"/>
  <c r="E783" i="3" s="1"/>
  <c r="R810" i="3"/>
  <c r="R782" i="3" s="1"/>
  <c r="K810" i="3"/>
  <c r="K782" i="3" s="1"/>
  <c r="W809" i="3"/>
  <c r="W781" i="3" s="1"/>
  <c r="I809" i="3"/>
  <c r="I781" i="3" s="1"/>
  <c r="E809" i="3"/>
  <c r="E781" i="3" s="1"/>
  <c r="R808" i="3"/>
  <c r="R780" i="3" s="1"/>
  <c r="K808" i="3"/>
  <c r="K780" i="3" s="1"/>
  <c r="R806" i="3"/>
  <c r="R778" i="3" s="1"/>
  <c r="K806" i="3"/>
  <c r="K778" i="3" s="1"/>
  <c r="W805" i="3"/>
  <c r="W777" i="3" s="1"/>
  <c r="I805" i="3"/>
  <c r="I777" i="3" s="1"/>
  <c r="E805" i="3"/>
  <c r="E777" i="3" s="1"/>
  <c r="X817" i="3"/>
  <c r="X789" i="3" s="1"/>
  <c r="Q817" i="3"/>
  <c r="Q789" i="3" s="1"/>
  <c r="F817" i="3"/>
  <c r="F789" i="3" s="1"/>
  <c r="L816" i="3"/>
  <c r="L788" i="3" s="1"/>
  <c r="H816" i="3"/>
  <c r="H788" i="3" s="1"/>
  <c r="X815" i="3"/>
  <c r="X787" i="3" s="1"/>
  <c r="Q815" i="3"/>
  <c r="Q787" i="3" s="1"/>
  <c r="F815" i="3"/>
  <c r="F787" i="3" s="1"/>
  <c r="L814" i="3"/>
  <c r="L786" i="3" s="1"/>
  <c r="H814" i="3"/>
  <c r="H786" i="3" s="1"/>
  <c r="L812" i="3"/>
  <c r="L784" i="3" s="1"/>
  <c r="H812" i="3"/>
  <c r="H784" i="3" s="1"/>
  <c r="X811" i="3"/>
  <c r="X783" i="3" s="1"/>
  <c r="Q811" i="3"/>
  <c r="Q783" i="3" s="1"/>
  <c r="F811" i="3"/>
  <c r="F783" i="3" s="1"/>
  <c r="L810" i="3"/>
  <c r="L782" i="3" s="1"/>
  <c r="H810" i="3"/>
  <c r="H782" i="3" s="1"/>
  <c r="X809" i="3"/>
  <c r="X781" i="3" s="1"/>
  <c r="Q809" i="3"/>
  <c r="Q781" i="3" s="1"/>
  <c r="F809" i="3"/>
  <c r="F781" i="3" s="1"/>
  <c r="L808" i="3"/>
  <c r="L780" i="3" s="1"/>
  <c r="H808" i="3"/>
  <c r="H780" i="3" s="1"/>
  <c r="L806" i="3"/>
  <c r="L778" i="3" s="1"/>
  <c r="H806" i="3"/>
  <c r="H778" i="3" s="1"/>
  <c r="X805" i="3"/>
  <c r="X777" i="3" s="1"/>
  <c r="Q805" i="3"/>
  <c r="Q777" i="3" s="1"/>
  <c r="F805" i="3"/>
  <c r="F777" i="3" s="1"/>
  <c r="X103" i="3"/>
  <c r="X61" i="3" s="1"/>
  <c r="W103" i="3"/>
  <c r="X102" i="3"/>
  <c r="W102" i="3"/>
  <c r="W60" i="3" s="1"/>
  <c r="X101" i="3"/>
  <c r="X59" i="3" s="1"/>
  <c r="W101" i="3"/>
  <c r="X100" i="3"/>
  <c r="X58" i="3" s="1"/>
  <c r="W100" i="3"/>
  <c r="W58" i="3" s="1"/>
  <c r="X98" i="3"/>
  <c r="W98" i="3"/>
  <c r="W56" i="3" s="1"/>
  <c r="X97" i="3"/>
  <c r="X55" i="3" s="1"/>
  <c r="W97" i="3"/>
  <c r="X96" i="3"/>
  <c r="X54" i="3" s="1"/>
  <c r="W96" i="3"/>
  <c r="W54" i="3" s="1"/>
  <c r="X95" i="3"/>
  <c r="X53" i="3" s="1"/>
  <c r="W95" i="3"/>
  <c r="X94" i="3"/>
  <c r="W94" i="3"/>
  <c r="W52" i="3" s="1"/>
  <c r="X92" i="3"/>
  <c r="X50" i="3" s="1"/>
  <c r="W92" i="3"/>
  <c r="W50" i="3" s="1"/>
  <c r="X91" i="3"/>
  <c r="X49" i="3" s="1"/>
  <c r="W91" i="3"/>
  <c r="R103" i="3"/>
  <c r="R61" i="3" s="1"/>
  <c r="Q103" i="3"/>
  <c r="Q61" i="3" s="1"/>
  <c r="R102" i="3"/>
  <c r="R60" i="3" s="1"/>
  <c r="Q102" i="3"/>
  <c r="R101" i="3"/>
  <c r="R59" i="3" s="1"/>
  <c r="Q101" i="3"/>
  <c r="R100" i="3"/>
  <c r="R58" i="3" s="1"/>
  <c r="Q100" i="3"/>
  <c r="Q58" i="3" s="1"/>
  <c r="R98" i="3"/>
  <c r="Q98" i="3"/>
  <c r="Q56" i="3" s="1"/>
  <c r="R97" i="3"/>
  <c r="R55" i="3" s="1"/>
  <c r="Q97" i="3"/>
  <c r="R96" i="3"/>
  <c r="R54" i="3" s="1"/>
  <c r="Q96" i="3"/>
  <c r="Q54" i="3" s="1"/>
  <c r="R95" i="3"/>
  <c r="R53" i="3" s="1"/>
  <c r="Q95" i="3"/>
  <c r="Q53" i="3" s="1"/>
  <c r="R94" i="3"/>
  <c r="Q94" i="3"/>
  <c r="Q52" i="3" s="1"/>
  <c r="R92" i="3"/>
  <c r="R50" i="3" s="1"/>
  <c r="Q92" i="3"/>
  <c r="Q50" i="3" s="1"/>
  <c r="R91" i="3"/>
  <c r="R49" i="3" s="1"/>
  <c r="Q91" i="3"/>
  <c r="Q49" i="3" s="1"/>
  <c r="L103" i="3"/>
  <c r="L61" i="3" s="1"/>
  <c r="K103" i="3"/>
  <c r="L102" i="3"/>
  <c r="K102" i="3"/>
  <c r="K60" i="3" s="1"/>
  <c r="L101" i="3"/>
  <c r="L59" i="3" s="1"/>
  <c r="K101" i="3"/>
  <c r="L100" i="3"/>
  <c r="L58" i="3" s="1"/>
  <c r="K100" i="3"/>
  <c r="K58" i="3" s="1"/>
  <c r="L98" i="3"/>
  <c r="K98" i="3"/>
  <c r="K56" i="3" s="1"/>
  <c r="L97" i="3"/>
  <c r="L55" i="3" s="1"/>
  <c r="K97" i="3"/>
  <c r="L96" i="3"/>
  <c r="L54" i="3" s="1"/>
  <c r="K96" i="3"/>
  <c r="K54" i="3" s="1"/>
  <c r="L95" i="3"/>
  <c r="L53" i="3" s="1"/>
  <c r="K95" i="3"/>
  <c r="L94" i="3"/>
  <c r="K94" i="3"/>
  <c r="K52" i="3" s="1"/>
  <c r="L92" i="3"/>
  <c r="L50" i="3" s="1"/>
  <c r="K92" i="3"/>
  <c r="L91" i="3"/>
  <c r="L49" i="3" s="1"/>
  <c r="K91" i="3"/>
  <c r="I103" i="3"/>
  <c r="I61" i="3" s="1"/>
  <c r="H103" i="3"/>
  <c r="I102" i="3"/>
  <c r="H102" i="3"/>
  <c r="H60" i="3" s="1"/>
  <c r="I101" i="3"/>
  <c r="I59" i="3" s="1"/>
  <c r="H101" i="3"/>
  <c r="I100" i="3"/>
  <c r="H100" i="3"/>
  <c r="H58" i="3" s="1"/>
  <c r="I98" i="3"/>
  <c r="H98" i="3"/>
  <c r="H56" i="3" s="1"/>
  <c r="I97" i="3"/>
  <c r="I55" i="3" s="1"/>
  <c r="H97" i="3"/>
  <c r="I96" i="3"/>
  <c r="I54" i="3" s="1"/>
  <c r="H96" i="3"/>
  <c r="H54" i="3" s="1"/>
  <c r="I95" i="3"/>
  <c r="I53" i="3" s="1"/>
  <c r="H95" i="3"/>
  <c r="I94" i="3"/>
  <c r="H94" i="3"/>
  <c r="H52" i="3" s="1"/>
  <c r="I92" i="3"/>
  <c r="I50" i="3" s="1"/>
  <c r="H92" i="3"/>
  <c r="H50" i="3" s="1"/>
  <c r="I91" i="3"/>
  <c r="I49" i="3" s="1"/>
  <c r="H91" i="3"/>
  <c r="F91" i="3"/>
  <c r="F49" i="3" s="1"/>
  <c r="F21" i="3" s="1"/>
  <c r="F92" i="3"/>
  <c r="F50" i="3" s="1"/>
  <c r="F94" i="3"/>
  <c r="F52" i="3" s="1"/>
  <c r="F95" i="3"/>
  <c r="F53" i="3" s="1"/>
  <c r="F96" i="3"/>
  <c r="F54" i="3" s="1"/>
  <c r="F26" i="3" s="1"/>
  <c r="F97" i="3"/>
  <c r="F55" i="3" s="1"/>
  <c r="F27" i="3" s="1"/>
  <c r="F98" i="3"/>
  <c r="F56" i="3" s="1"/>
  <c r="F100" i="3"/>
  <c r="F58" i="3" s="1"/>
  <c r="F101" i="3"/>
  <c r="F59" i="3" s="1"/>
  <c r="F31" i="3" s="1"/>
  <c r="F102" i="3"/>
  <c r="F60" i="3" s="1"/>
  <c r="F103" i="3"/>
  <c r="F61" i="3" s="1"/>
  <c r="E91" i="3"/>
  <c r="E49" i="3" s="1"/>
  <c r="E92" i="3"/>
  <c r="E50" i="3" s="1"/>
  <c r="E22" i="3" s="1"/>
  <c r="E94" i="3"/>
  <c r="E52" i="3" s="1"/>
  <c r="E95" i="3"/>
  <c r="E53" i="3" s="1"/>
  <c r="E96" i="3"/>
  <c r="E54" i="3" s="1"/>
  <c r="E97" i="3"/>
  <c r="E55" i="3" s="1"/>
  <c r="E98" i="3"/>
  <c r="E56" i="3" s="1"/>
  <c r="E100" i="3"/>
  <c r="E58" i="3" s="1"/>
  <c r="E101" i="3"/>
  <c r="E59" i="3" s="1"/>
  <c r="E102" i="3"/>
  <c r="E60" i="3" s="1"/>
  <c r="E32" i="3" s="1"/>
  <c r="E103" i="3"/>
  <c r="E61" i="3" s="1"/>
  <c r="V1531" i="3"/>
  <c r="P1531" i="3"/>
  <c r="J1531" i="3"/>
  <c r="G1531" i="3"/>
  <c r="D1531" i="3"/>
  <c r="V1530" i="3"/>
  <c r="P1530" i="3"/>
  <c r="J1530" i="3"/>
  <c r="G1530" i="3"/>
  <c r="D1530" i="3"/>
  <c r="V1529" i="3"/>
  <c r="P1529" i="3"/>
  <c r="J1529" i="3"/>
  <c r="G1529" i="3"/>
  <c r="D1529" i="3"/>
  <c r="V1528" i="3"/>
  <c r="P1528" i="3"/>
  <c r="J1528" i="3"/>
  <c r="G1528" i="3"/>
  <c r="D1528" i="3"/>
  <c r="X1527" i="3"/>
  <c r="X1521" i="3" s="1"/>
  <c r="X1518" i="3" s="1"/>
  <c r="W1527" i="3"/>
  <c r="R1527" i="3"/>
  <c r="R1521" i="3" s="1"/>
  <c r="R1518" i="3" s="1"/>
  <c r="Q1527" i="3"/>
  <c r="Q1521" i="3" s="1"/>
  <c r="L1527" i="3"/>
  <c r="L1521" i="3" s="1"/>
  <c r="L1518" i="3" s="1"/>
  <c r="K1527" i="3"/>
  <c r="I1527" i="3"/>
  <c r="I1521" i="3" s="1"/>
  <c r="H1527" i="3"/>
  <c r="H1521" i="3" s="1"/>
  <c r="H1518" i="3" s="1"/>
  <c r="F1527" i="3"/>
  <c r="F1521" i="3" s="1"/>
  <c r="F1518" i="3" s="1"/>
  <c r="E1527" i="3"/>
  <c r="V1526" i="3"/>
  <c r="P1526" i="3"/>
  <c r="J1526" i="3"/>
  <c r="G1526" i="3"/>
  <c r="D1526" i="3"/>
  <c r="V1525" i="3"/>
  <c r="P1525" i="3"/>
  <c r="J1525" i="3"/>
  <c r="G1525" i="3"/>
  <c r="D1525" i="3"/>
  <c r="V1524" i="3"/>
  <c r="P1524" i="3"/>
  <c r="J1524" i="3"/>
  <c r="G1524" i="3"/>
  <c r="D1524" i="3"/>
  <c r="V1523" i="3"/>
  <c r="P1523" i="3"/>
  <c r="J1523" i="3"/>
  <c r="G1523" i="3"/>
  <c r="D1523" i="3"/>
  <c r="V1522" i="3"/>
  <c r="P1522" i="3"/>
  <c r="J1522" i="3"/>
  <c r="G1522" i="3"/>
  <c r="D1522" i="3"/>
  <c r="V1520" i="3"/>
  <c r="P1520" i="3"/>
  <c r="J1520" i="3"/>
  <c r="G1520" i="3"/>
  <c r="D1520" i="3"/>
  <c r="V1519" i="3"/>
  <c r="P1519" i="3"/>
  <c r="J1519" i="3"/>
  <c r="G1519" i="3"/>
  <c r="D1519" i="3"/>
  <c r="V1517" i="3"/>
  <c r="P1517" i="3"/>
  <c r="J1517" i="3"/>
  <c r="G1517" i="3"/>
  <c r="D1517" i="3"/>
  <c r="V1516" i="3"/>
  <c r="P1516" i="3"/>
  <c r="J1516" i="3"/>
  <c r="G1516" i="3"/>
  <c r="D1516" i="3"/>
  <c r="V1515" i="3"/>
  <c r="P1515" i="3"/>
  <c r="J1515" i="3"/>
  <c r="G1515" i="3"/>
  <c r="D1515" i="3"/>
  <c r="V1514" i="3"/>
  <c r="P1514" i="3"/>
  <c r="J1514" i="3"/>
  <c r="G1514" i="3"/>
  <c r="D1514" i="3"/>
  <c r="X1513" i="3"/>
  <c r="X1507" i="3" s="1"/>
  <c r="X1504" i="3" s="1"/>
  <c r="W1513" i="3"/>
  <c r="W1507" i="3" s="1"/>
  <c r="W1504" i="3" s="1"/>
  <c r="R1513" i="3"/>
  <c r="R1507" i="3" s="1"/>
  <c r="R1504" i="3" s="1"/>
  <c r="Q1513" i="3"/>
  <c r="Q1507" i="3" s="1"/>
  <c r="L1513" i="3"/>
  <c r="L1507" i="3" s="1"/>
  <c r="L1504" i="3" s="1"/>
  <c r="K1513" i="3"/>
  <c r="I1513" i="3"/>
  <c r="H1513" i="3"/>
  <c r="H1507" i="3" s="1"/>
  <c r="H1504" i="3" s="1"/>
  <c r="F1513" i="3"/>
  <c r="F1507" i="3" s="1"/>
  <c r="F1504" i="3" s="1"/>
  <c r="E1513" i="3"/>
  <c r="V1512" i="3"/>
  <c r="P1512" i="3"/>
  <c r="J1512" i="3"/>
  <c r="G1512" i="3"/>
  <c r="D1512" i="3"/>
  <c r="V1511" i="3"/>
  <c r="P1511" i="3"/>
  <c r="J1511" i="3"/>
  <c r="G1511" i="3"/>
  <c r="D1511" i="3"/>
  <c r="V1510" i="3"/>
  <c r="P1510" i="3"/>
  <c r="J1510" i="3"/>
  <c r="G1510" i="3"/>
  <c r="D1510" i="3"/>
  <c r="V1509" i="3"/>
  <c r="P1509" i="3"/>
  <c r="J1509" i="3"/>
  <c r="G1509" i="3"/>
  <c r="D1509" i="3"/>
  <c r="V1508" i="3"/>
  <c r="P1508" i="3"/>
  <c r="J1508" i="3"/>
  <c r="G1508" i="3"/>
  <c r="D1508" i="3"/>
  <c r="V1506" i="3"/>
  <c r="P1506" i="3"/>
  <c r="J1506" i="3"/>
  <c r="G1506" i="3"/>
  <c r="D1506" i="3"/>
  <c r="V1505" i="3"/>
  <c r="P1505" i="3"/>
  <c r="J1505" i="3"/>
  <c r="G1505" i="3"/>
  <c r="D1505" i="3"/>
  <c r="V1503" i="3"/>
  <c r="P1503" i="3"/>
  <c r="J1503" i="3"/>
  <c r="G1503" i="3"/>
  <c r="D1503" i="3"/>
  <c r="V1502" i="3"/>
  <c r="P1502" i="3"/>
  <c r="J1502" i="3"/>
  <c r="G1502" i="3"/>
  <c r="D1502" i="3"/>
  <c r="V1501" i="3"/>
  <c r="P1501" i="3"/>
  <c r="J1501" i="3"/>
  <c r="G1501" i="3"/>
  <c r="D1501" i="3"/>
  <c r="V1500" i="3"/>
  <c r="P1500" i="3"/>
  <c r="J1500" i="3"/>
  <c r="G1500" i="3"/>
  <c r="D1500" i="3"/>
  <c r="X1499" i="3"/>
  <c r="X1493" i="3" s="1"/>
  <c r="X1490" i="3" s="1"/>
  <c r="W1499" i="3"/>
  <c r="R1499" i="3"/>
  <c r="R1493" i="3" s="1"/>
  <c r="R1490" i="3" s="1"/>
  <c r="Q1499" i="3"/>
  <c r="Q1493" i="3" s="1"/>
  <c r="L1499" i="3"/>
  <c r="L1493" i="3" s="1"/>
  <c r="L1490" i="3" s="1"/>
  <c r="K1499" i="3"/>
  <c r="I1499" i="3"/>
  <c r="I1493" i="3" s="1"/>
  <c r="I1490" i="3" s="1"/>
  <c r="H1499" i="3"/>
  <c r="H1493" i="3" s="1"/>
  <c r="F1499" i="3"/>
  <c r="F1493" i="3" s="1"/>
  <c r="F1490" i="3" s="1"/>
  <c r="E1499" i="3"/>
  <c r="V1498" i="3"/>
  <c r="P1498" i="3"/>
  <c r="J1498" i="3"/>
  <c r="G1498" i="3"/>
  <c r="D1498" i="3"/>
  <c r="V1497" i="3"/>
  <c r="P1497" i="3"/>
  <c r="J1497" i="3"/>
  <c r="G1497" i="3"/>
  <c r="D1497" i="3"/>
  <c r="V1496" i="3"/>
  <c r="P1496" i="3"/>
  <c r="J1496" i="3"/>
  <c r="G1496" i="3"/>
  <c r="D1496" i="3"/>
  <c r="V1495" i="3"/>
  <c r="P1495" i="3"/>
  <c r="J1495" i="3"/>
  <c r="G1495" i="3"/>
  <c r="D1495" i="3"/>
  <c r="V1494" i="3"/>
  <c r="P1494" i="3"/>
  <c r="J1494" i="3"/>
  <c r="G1494" i="3"/>
  <c r="D1494" i="3"/>
  <c r="V1492" i="3"/>
  <c r="P1492" i="3"/>
  <c r="J1492" i="3"/>
  <c r="G1492" i="3"/>
  <c r="D1492" i="3"/>
  <c r="V1491" i="3"/>
  <c r="P1491" i="3"/>
  <c r="J1491" i="3"/>
  <c r="G1491" i="3"/>
  <c r="D1491" i="3"/>
  <c r="V1489" i="3"/>
  <c r="P1489" i="3"/>
  <c r="J1489" i="3"/>
  <c r="G1489" i="3"/>
  <c r="D1489" i="3"/>
  <c r="V1488" i="3"/>
  <c r="P1488" i="3"/>
  <c r="J1488" i="3"/>
  <c r="G1488" i="3"/>
  <c r="D1488" i="3"/>
  <c r="V1487" i="3"/>
  <c r="P1487" i="3"/>
  <c r="J1487" i="3"/>
  <c r="G1487" i="3"/>
  <c r="D1487" i="3"/>
  <c r="V1486" i="3"/>
  <c r="P1486" i="3"/>
  <c r="J1486" i="3"/>
  <c r="G1486" i="3"/>
  <c r="D1486" i="3"/>
  <c r="X1485" i="3"/>
  <c r="X1479" i="3" s="1"/>
  <c r="X1476" i="3" s="1"/>
  <c r="W1485" i="3"/>
  <c r="R1485" i="3"/>
  <c r="Q1485" i="3"/>
  <c r="L1485" i="3"/>
  <c r="L1479" i="3" s="1"/>
  <c r="L1476" i="3" s="1"/>
  <c r="K1485" i="3"/>
  <c r="K1479" i="3" s="1"/>
  <c r="K1476" i="3" s="1"/>
  <c r="I1485" i="3"/>
  <c r="I1479" i="3" s="1"/>
  <c r="I1476" i="3" s="1"/>
  <c r="H1485" i="3"/>
  <c r="H1479" i="3" s="1"/>
  <c r="F1485" i="3"/>
  <c r="F1479" i="3" s="1"/>
  <c r="F1476" i="3" s="1"/>
  <c r="E1485" i="3"/>
  <c r="V1484" i="3"/>
  <c r="P1484" i="3"/>
  <c r="J1484" i="3"/>
  <c r="G1484" i="3"/>
  <c r="D1484" i="3"/>
  <c r="V1483" i="3"/>
  <c r="P1483" i="3"/>
  <c r="J1483" i="3"/>
  <c r="G1483" i="3"/>
  <c r="D1483" i="3"/>
  <c r="V1482" i="3"/>
  <c r="P1482" i="3"/>
  <c r="J1482" i="3"/>
  <c r="G1482" i="3"/>
  <c r="D1482" i="3"/>
  <c r="V1481" i="3"/>
  <c r="P1481" i="3"/>
  <c r="J1481" i="3"/>
  <c r="G1481" i="3"/>
  <c r="D1481" i="3"/>
  <c r="V1480" i="3"/>
  <c r="P1480" i="3"/>
  <c r="J1480" i="3"/>
  <c r="G1480" i="3"/>
  <c r="D1480" i="3"/>
  <c r="Q1479" i="3"/>
  <c r="V1478" i="3"/>
  <c r="P1478" i="3"/>
  <c r="J1478" i="3"/>
  <c r="G1478" i="3"/>
  <c r="D1478" i="3"/>
  <c r="V1477" i="3"/>
  <c r="P1477" i="3"/>
  <c r="J1477" i="3"/>
  <c r="G1477" i="3"/>
  <c r="D1477" i="3"/>
  <c r="V1475" i="3"/>
  <c r="P1475" i="3"/>
  <c r="J1475" i="3"/>
  <c r="G1475" i="3"/>
  <c r="D1475" i="3"/>
  <c r="V1474" i="3"/>
  <c r="P1474" i="3"/>
  <c r="J1474" i="3"/>
  <c r="G1474" i="3"/>
  <c r="D1474" i="3"/>
  <c r="V1473" i="3"/>
  <c r="P1473" i="3"/>
  <c r="J1473" i="3"/>
  <c r="G1473" i="3"/>
  <c r="D1473" i="3"/>
  <c r="V1472" i="3"/>
  <c r="P1472" i="3"/>
  <c r="J1472" i="3"/>
  <c r="G1472" i="3"/>
  <c r="D1472" i="3"/>
  <c r="X1471" i="3"/>
  <c r="W1471" i="3"/>
  <c r="W1465" i="3" s="1"/>
  <c r="R1471" i="3"/>
  <c r="Q1471" i="3"/>
  <c r="Q1465" i="3" s="1"/>
  <c r="Q1462" i="3" s="1"/>
  <c r="L1471" i="3"/>
  <c r="L1465" i="3" s="1"/>
  <c r="K1471" i="3"/>
  <c r="K1465" i="3" s="1"/>
  <c r="K1462" i="3" s="1"/>
  <c r="I1471" i="3"/>
  <c r="H1471" i="3"/>
  <c r="H1465" i="3" s="1"/>
  <c r="F1471" i="3"/>
  <c r="F1465" i="3" s="1"/>
  <c r="E1471" i="3"/>
  <c r="E1465" i="3" s="1"/>
  <c r="V1470" i="3"/>
  <c r="P1470" i="3"/>
  <c r="J1470" i="3"/>
  <c r="G1470" i="3"/>
  <c r="D1470" i="3"/>
  <c r="V1469" i="3"/>
  <c r="P1469" i="3"/>
  <c r="J1469" i="3"/>
  <c r="G1469" i="3"/>
  <c r="D1469" i="3"/>
  <c r="V1468" i="3"/>
  <c r="P1468" i="3"/>
  <c r="J1468" i="3"/>
  <c r="G1468" i="3"/>
  <c r="D1468" i="3"/>
  <c r="V1467" i="3"/>
  <c r="P1467" i="3"/>
  <c r="J1467" i="3"/>
  <c r="G1467" i="3"/>
  <c r="D1467" i="3"/>
  <c r="V1466" i="3"/>
  <c r="P1466" i="3"/>
  <c r="J1466" i="3"/>
  <c r="G1466" i="3"/>
  <c r="D1466" i="3"/>
  <c r="V1464" i="3"/>
  <c r="P1464" i="3"/>
  <c r="J1464" i="3"/>
  <c r="G1464" i="3"/>
  <c r="D1464" i="3"/>
  <c r="V1463" i="3"/>
  <c r="P1463" i="3"/>
  <c r="J1463" i="3"/>
  <c r="G1463" i="3"/>
  <c r="D1463" i="3"/>
  <c r="V1447" i="3"/>
  <c r="P1447" i="3"/>
  <c r="J1447" i="3"/>
  <c r="G1447" i="3"/>
  <c r="D1447" i="3"/>
  <c r="V1446" i="3"/>
  <c r="P1446" i="3"/>
  <c r="J1446" i="3"/>
  <c r="G1446" i="3"/>
  <c r="D1446" i="3"/>
  <c r="V1445" i="3"/>
  <c r="P1445" i="3"/>
  <c r="J1445" i="3"/>
  <c r="G1445" i="3"/>
  <c r="D1445" i="3"/>
  <c r="V1444" i="3"/>
  <c r="P1444" i="3"/>
  <c r="J1444" i="3"/>
  <c r="G1444" i="3"/>
  <c r="D1444" i="3"/>
  <c r="X1443" i="3"/>
  <c r="X1437" i="3" s="1"/>
  <c r="X1434" i="3" s="1"/>
  <c r="W1443" i="3"/>
  <c r="W1437" i="3" s="1"/>
  <c r="R1443" i="3"/>
  <c r="R1437" i="3" s="1"/>
  <c r="R1434" i="3" s="1"/>
  <c r="Q1443" i="3"/>
  <c r="Q1437" i="3" s="1"/>
  <c r="Q1434" i="3" s="1"/>
  <c r="L1443" i="3"/>
  <c r="L1437" i="3" s="1"/>
  <c r="L1434" i="3" s="1"/>
  <c r="K1443" i="3"/>
  <c r="K1437" i="3" s="1"/>
  <c r="I1443" i="3"/>
  <c r="I1437" i="3" s="1"/>
  <c r="I1434" i="3" s="1"/>
  <c r="H1443" i="3"/>
  <c r="H1437" i="3" s="1"/>
  <c r="F1443" i="3"/>
  <c r="F1437" i="3" s="1"/>
  <c r="F1434" i="3" s="1"/>
  <c r="E1443" i="3"/>
  <c r="E1437" i="3" s="1"/>
  <c r="V1442" i="3"/>
  <c r="P1442" i="3"/>
  <c r="J1442" i="3"/>
  <c r="G1442" i="3"/>
  <c r="D1442" i="3"/>
  <c r="V1441" i="3"/>
  <c r="P1441" i="3"/>
  <c r="J1441" i="3"/>
  <c r="G1441" i="3"/>
  <c r="D1441" i="3"/>
  <c r="V1440" i="3"/>
  <c r="P1440" i="3"/>
  <c r="J1440" i="3"/>
  <c r="G1440" i="3"/>
  <c r="D1440" i="3"/>
  <c r="V1439" i="3"/>
  <c r="P1439" i="3"/>
  <c r="J1439" i="3"/>
  <c r="G1439" i="3"/>
  <c r="D1439" i="3"/>
  <c r="V1438" i="3"/>
  <c r="P1438" i="3"/>
  <c r="J1438" i="3"/>
  <c r="G1438" i="3"/>
  <c r="D1438" i="3"/>
  <c r="V1436" i="3"/>
  <c r="P1436" i="3"/>
  <c r="J1436" i="3"/>
  <c r="G1436" i="3"/>
  <c r="D1436" i="3"/>
  <c r="V1435" i="3"/>
  <c r="P1435" i="3"/>
  <c r="J1435" i="3"/>
  <c r="G1435" i="3"/>
  <c r="D1435" i="3"/>
  <c r="V1433" i="3"/>
  <c r="P1433" i="3"/>
  <c r="J1433" i="3"/>
  <c r="G1433" i="3"/>
  <c r="D1433" i="3"/>
  <c r="V1432" i="3"/>
  <c r="P1432" i="3"/>
  <c r="J1432" i="3"/>
  <c r="G1432" i="3"/>
  <c r="D1432" i="3"/>
  <c r="V1431" i="3"/>
  <c r="P1431" i="3"/>
  <c r="J1431" i="3"/>
  <c r="G1431" i="3"/>
  <c r="D1431" i="3"/>
  <c r="V1430" i="3"/>
  <c r="P1430" i="3"/>
  <c r="J1430" i="3"/>
  <c r="G1430" i="3"/>
  <c r="D1430" i="3"/>
  <c r="X1429" i="3"/>
  <c r="X1423" i="3" s="1"/>
  <c r="X1420" i="3" s="1"/>
  <c r="W1429" i="3"/>
  <c r="R1429" i="3"/>
  <c r="R1423" i="3" s="1"/>
  <c r="Q1429" i="3"/>
  <c r="Q1423" i="3" s="1"/>
  <c r="Q1420" i="3" s="1"/>
  <c r="L1429" i="3"/>
  <c r="L1423" i="3" s="1"/>
  <c r="K1429" i="3"/>
  <c r="K1423" i="3" s="1"/>
  <c r="I1429" i="3"/>
  <c r="I1423" i="3" s="1"/>
  <c r="I1420" i="3" s="1"/>
  <c r="H1429" i="3"/>
  <c r="H1423" i="3" s="1"/>
  <c r="H1420" i="3" s="1"/>
  <c r="F1429" i="3"/>
  <c r="F1423" i="3" s="1"/>
  <c r="F1420" i="3" s="1"/>
  <c r="E1429" i="3"/>
  <c r="E1423" i="3" s="1"/>
  <c r="V1428" i="3"/>
  <c r="P1428" i="3"/>
  <c r="J1428" i="3"/>
  <c r="G1428" i="3"/>
  <c r="D1428" i="3"/>
  <c r="V1427" i="3"/>
  <c r="P1427" i="3"/>
  <c r="J1427" i="3"/>
  <c r="G1427" i="3"/>
  <c r="D1427" i="3"/>
  <c r="V1426" i="3"/>
  <c r="P1426" i="3"/>
  <c r="J1426" i="3"/>
  <c r="G1426" i="3"/>
  <c r="D1426" i="3"/>
  <c r="V1425" i="3"/>
  <c r="P1425" i="3"/>
  <c r="J1425" i="3"/>
  <c r="G1425" i="3"/>
  <c r="D1425" i="3"/>
  <c r="V1424" i="3"/>
  <c r="P1424" i="3"/>
  <c r="J1424" i="3"/>
  <c r="G1424" i="3"/>
  <c r="D1424" i="3"/>
  <c r="V1422" i="3"/>
  <c r="P1422" i="3"/>
  <c r="J1422" i="3"/>
  <c r="G1422" i="3"/>
  <c r="D1422" i="3"/>
  <c r="V1421" i="3"/>
  <c r="P1421" i="3"/>
  <c r="J1421" i="3"/>
  <c r="G1421" i="3"/>
  <c r="D1421" i="3"/>
  <c r="V1405" i="3"/>
  <c r="P1405" i="3"/>
  <c r="J1405" i="3"/>
  <c r="G1405" i="3"/>
  <c r="D1405" i="3"/>
  <c r="V1404" i="3"/>
  <c r="P1404" i="3"/>
  <c r="J1404" i="3"/>
  <c r="G1404" i="3"/>
  <c r="D1404" i="3"/>
  <c r="V1403" i="3"/>
  <c r="P1403" i="3"/>
  <c r="J1403" i="3"/>
  <c r="G1403" i="3"/>
  <c r="D1403" i="3"/>
  <c r="V1402" i="3"/>
  <c r="P1402" i="3"/>
  <c r="J1402" i="3"/>
  <c r="G1402" i="3"/>
  <c r="D1402" i="3"/>
  <c r="X1401" i="3"/>
  <c r="X1395" i="3" s="1"/>
  <c r="X1392" i="3" s="1"/>
  <c r="W1401" i="3"/>
  <c r="W1395" i="3" s="1"/>
  <c r="W1392" i="3" s="1"/>
  <c r="R1401" i="3"/>
  <c r="R1395" i="3" s="1"/>
  <c r="R1392" i="3" s="1"/>
  <c r="Q1401" i="3"/>
  <c r="Q1395" i="3" s="1"/>
  <c r="L1401" i="3"/>
  <c r="L1395" i="3" s="1"/>
  <c r="L1392" i="3" s="1"/>
  <c r="K1401" i="3"/>
  <c r="K1395" i="3" s="1"/>
  <c r="I1401" i="3"/>
  <c r="I1395" i="3" s="1"/>
  <c r="I1392" i="3" s="1"/>
  <c r="H1401" i="3"/>
  <c r="H1395" i="3" s="1"/>
  <c r="F1401" i="3"/>
  <c r="F1395" i="3" s="1"/>
  <c r="F1392" i="3" s="1"/>
  <c r="E1401" i="3"/>
  <c r="E1395" i="3" s="1"/>
  <c r="E1392" i="3" s="1"/>
  <c r="V1400" i="3"/>
  <c r="P1400" i="3"/>
  <c r="J1400" i="3"/>
  <c r="G1400" i="3"/>
  <c r="D1400" i="3"/>
  <c r="V1399" i="3"/>
  <c r="P1399" i="3"/>
  <c r="J1399" i="3"/>
  <c r="G1399" i="3"/>
  <c r="D1399" i="3"/>
  <c r="V1398" i="3"/>
  <c r="P1398" i="3"/>
  <c r="J1398" i="3"/>
  <c r="G1398" i="3"/>
  <c r="D1398" i="3"/>
  <c r="V1397" i="3"/>
  <c r="P1397" i="3"/>
  <c r="J1397" i="3"/>
  <c r="G1397" i="3"/>
  <c r="D1397" i="3"/>
  <c r="V1396" i="3"/>
  <c r="P1396" i="3"/>
  <c r="J1396" i="3"/>
  <c r="G1396" i="3"/>
  <c r="D1396" i="3"/>
  <c r="V1394" i="3"/>
  <c r="P1394" i="3"/>
  <c r="J1394" i="3"/>
  <c r="G1394" i="3"/>
  <c r="D1394" i="3"/>
  <c r="V1393" i="3"/>
  <c r="P1393" i="3"/>
  <c r="J1393" i="3"/>
  <c r="G1393" i="3"/>
  <c r="D1393" i="3"/>
  <c r="V1391" i="3"/>
  <c r="P1391" i="3"/>
  <c r="J1391" i="3"/>
  <c r="G1391" i="3"/>
  <c r="D1391" i="3"/>
  <c r="V1390" i="3"/>
  <c r="P1390" i="3"/>
  <c r="J1390" i="3"/>
  <c r="G1390" i="3"/>
  <c r="D1390" i="3"/>
  <c r="V1389" i="3"/>
  <c r="P1389" i="3"/>
  <c r="J1389" i="3"/>
  <c r="G1389" i="3"/>
  <c r="D1389" i="3"/>
  <c r="V1388" i="3"/>
  <c r="P1388" i="3"/>
  <c r="J1388" i="3"/>
  <c r="G1388" i="3"/>
  <c r="D1388" i="3"/>
  <c r="X1387" i="3"/>
  <c r="X1381" i="3" s="1"/>
  <c r="X1378" i="3" s="1"/>
  <c r="W1387" i="3"/>
  <c r="W1381" i="3" s="1"/>
  <c r="W1378" i="3" s="1"/>
  <c r="R1387" i="3"/>
  <c r="R1381" i="3" s="1"/>
  <c r="R1378" i="3" s="1"/>
  <c r="Q1387" i="3"/>
  <c r="L1387" i="3"/>
  <c r="L1381" i="3" s="1"/>
  <c r="L1378" i="3" s="1"/>
  <c r="K1387" i="3"/>
  <c r="K1381" i="3" s="1"/>
  <c r="I1387" i="3"/>
  <c r="H1387" i="3"/>
  <c r="H1381" i="3" s="1"/>
  <c r="H1378" i="3" s="1"/>
  <c r="F1387" i="3"/>
  <c r="E1387" i="3"/>
  <c r="E1381" i="3" s="1"/>
  <c r="E1378" i="3" s="1"/>
  <c r="V1386" i="3"/>
  <c r="P1386" i="3"/>
  <c r="J1386" i="3"/>
  <c r="G1386" i="3"/>
  <c r="D1386" i="3"/>
  <c r="V1385" i="3"/>
  <c r="P1385" i="3"/>
  <c r="J1385" i="3"/>
  <c r="G1385" i="3"/>
  <c r="D1385" i="3"/>
  <c r="V1384" i="3"/>
  <c r="P1384" i="3"/>
  <c r="J1384" i="3"/>
  <c r="G1384" i="3"/>
  <c r="D1384" i="3"/>
  <c r="V1383" i="3"/>
  <c r="P1383" i="3"/>
  <c r="J1383" i="3"/>
  <c r="G1383" i="3"/>
  <c r="D1383" i="3"/>
  <c r="V1382" i="3"/>
  <c r="P1382" i="3"/>
  <c r="J1382" i="3"/>
  <c r="G1382" i="3"/>
  <c r="D1382" i="3"/>
  <c r="Q1381" i="3"/>
  <c r="V1380" i="3"/>
  <c r="P1380" i="3"/>
  <c r="J1380" i="3"/>
  <c r="G1380" i="3"/>
  <c r="D1380" i="3"/>
  <c r="V1379" i="3"/>
  <c r="P1379" i="3"/>
  <c r="J1379" i="3"/>
  <c r="G1379" i="3"/>
  <c r="D1379" i="3"/>
  <c r="V1377" i="3"/>
  <c r="P1377" i="3"/>
  <c r="J1377" i="3"/>
  <c r="G1377" i="3"/>
  <c r="D1377" i="3"/>
  <c r="V1376" i="3"/>
  <c r="P1376" i="3"/>
  <c r="J1376" i="3"/>
  <c r="G1376" i="3"/>
  <c r="D1376" i="3"/>
  <c r="V1375" i="3"/>
  <c r="P1375" i="3"/>
  <c r="J1375" i="3"/>
  <c r="G1375" i="3"/>
  <c r="D1375" i="3"/>
  <c r="V1374" i="3"/>
  <c r="P1374" i="3"/>
  <c r="J1374" i="3"/>
  <c r="G1374" i="3"/>
  <c r="D1374" i="3"/>
  <c r="X1373" i="3"/>
  <c r="X1367" i="3" s="1"/>
  <c r="W1373" i="3"/>
  <c r="W1367" i="3" s="1"/>
  <c r="W1364" i="3" s="1"/>
  <c r="R1373" i="3"/>
  <c r="R1367" i="3" s="1"/>
  <c r="Q1373" i="3"/>
  <c r="Q1367" i="3" s="1"/>
  <c r="L1373" i="3"/>
  <c r="K1373" i="3"/>
  <c r="K1367" i="3" s="1"/>
  <c r="I1373" i="3"/>
  <c r="I1367" i="3" s="1"/>
  <c r="I1364" i="3" s="1"/>
  <c r="H1373" i="3"/>
  <c r="F1373" i="3"/>
  <c r="F1367" i="3" s="1"/>
  <c r="E1373" i="3"/>
  <c r="E1367" i="3" s="1"/>
  <c r="E1364" i="3" s="1"/>
  <c r="V1372" i="3"/>
  <c r="P1372" i="3"/>
  <c r="J1372" i="3"/>
  <c r="G1372" i="3"/>
  <c r="D1372" i="3"/>
  <c r="V1371" i="3"/>
  <c r="P1371" i="3"/>
  <c r="J1371" i="3"/>
  <c r="G1371" i="3"/>
  <c r="D1371" i="3"/>
  <c r="V1370" i="3"/>
  <c r="P1370" i="3"/>
  <c r="J1370" i="3"/>
  <c r="G1370" i="3"/>
  <c r="D1370" i="3"/>
  <c r="V1369" i="3"/>
  <c r="P1369" i="3"/>
  <c r="J1369" i="3"/>
  <c r="G1369" i="3"/>
  <c r="D1369" i="3"/>
  <c r="V1368" i="3"/>
  <c r="P1368" i="3"/>
  <c r="J1368" i="3"/>
  <c r="G1368" i="3"/>
  <c r="D1368" i="3"/>
  <c r="L1367" i="3"/>
  <c r="V1366" i="3"/>
  <c r="P1366" i="3"/>
  <c r="J1366" i="3"/>
  <c r="G1366" i="3"/>
  <c r="D1366" i="3"/>
  <c r="V1365" i="3"/>
  <c r="P1365" i="3"/>
  <c r="J1365" i="3"/>
  <c r="G1365" i="3"/>
  <c r="D1365" i="3"/>
  <c r="V1349" i="3"/>
  <c r="P1349" i="3"/>
  <c r="J1349" i="3"/>
  <c r="G1349" i="3"/>
  <c r="D1349" i="3"/>
  <c r="V1348" i="3"/>
  <c r="P1348" i="3"/>
  <c r="J1348" i="3"/>
  <c r="G1348" i="3"/>
  <c r="D1348" i="3"/>
  <c r="V1347" i="3"/>
  <c r="P1347" i="3"/>
  <c r="J1347" i="3"/>
  <c r="G1347" i="3"/>
  <c r="D1347" i="3"/>
  <c r="V1346" i="3"/>
  <c r="P1346" i="3"/>
  <c r="J1346" i="3"/>
  <c r="G1346" i="3"/>
  <c r="D1346" i="3"/>
  <c r="X1345" i="3"/>
  <c r="X1339" i="3" s="1"/>
  <c r="X1336" i="3" s="1"/>
  <c r="W1345" i="3"/>
  <c r="R1345" i="3"/>
  <c r="R1339" i="3" s="1"/>
  <c r="R1336" i="3" s="1"/>
  <c r="Q1345" i="3"/>
  <c r="L1345" i="3"/>
  <c r="L1339" i="3" s="1"/>
  <c r="L1336" i="3" s="1"/>
  <c r="K1345" i="3"/>
  <c r="K1339" i="3" s="1"/>
  <c r="I1345" i="3"/>
  <c r="I1339" i="3" s="1"/>
  <c r="I1336" i="3" s="1"/>
  <c r="H1345" i="3"/>
  <c r="F1345" i="3"/>
  <c r="F1339" i="3" s="1"/>
  <c r="F1336" i="3" s="1"/>
  <c r="E1345" i="3"/>
  <c r="E1339" i="3" s="1"/>
  <c r="V1344" i="3"/>
  <c r="P1344" i="3"/>
  <c r="J1344" i="3"/>
  <c r="G1344" i="3"/>
  <c r="D1344" i="3"/>
  <c r="V1343" i="3"/>
  <c r="P1343" i="3"/>
  <c r="J1343" i="3"/>
  <c r="G1343" i="3"/>
  <c r="D1343" i="3"/>
  <c r="V1342" i="3"/>
  <c r="P1342" i="3"/>
  <c r="J1342" i="3"/>
  <c r="G1342" i="3"/>
  <c r="D1342" i="3"/>
  <c r="V1341" i="3"/>
  <c r="P1341" i="3"/>
  <c r="J1341" i="3"/>
  <c r="G1341" i="3"/>
  <c r="D1341" i="3"/>
  <c r="V1340" i="3"/>
  <c r="P1340" i="3"/>
  <c r="J1340" i="3"/>
  <c r="G1340" i="3"/>
  <c r="D1340" i="3"/>
  <c r="V1338" i="3"/>
  <c r="P1338" i="3"/>
  <c r="J1338" i="3"/>
  <c r="G1338" i="3"/>
  <c r="D1338" i="3"/>
  <c r="V1337" i="3"/>
  <c r="P1337" i="3"/>
  <c r="J1337" i="3"/>
  <c r="G1337" i="3"/>
  <c r="D1337" i="3"/>
  <c r="V1335" i="3"/>
  <c r="P1335" i="3"/>
  <c r="J1335" i="3"/>
  <c r="G1335" i="3"/>
  <c r="D1335" i="3"/>
  <c r="V1334" i="3"/>
  <c r="P1334" i="3"/>
  <c r="J1334" i="3"/>
  <c r="G1334" i="3"/>
  <c r="D1334" i="3"/>
  <c r="V1333" i="3"/>
  <c r="P1333" i="3"/>
  <c r="J1333" i="3"/>
  <c r="G1333" i="3"/>
  <c r="D1333" i="3"/>
  <c r="V1332" i="3"/>
  <c r="P1332" i="3"/>
  <c r="J1332" i="3"/>
  <c r="G1332" i="3"/>
  <c r="D1332" i="3"/>
  <c r="X1331" i="3"/>
  <c r="X1325" i="3" s="1"/>
  <c r="X1322" i="3" s="1"/>
  <c r="W1331" i="3"/>
  <c r="W1325" i="3" s="1"/>
  <c r="W1322" i="3" s="1"/>
  <c r="R1331" i="3"/>
  <c r="R1325" i="3" s="1"/>
  <c r="R1322" i="3" s="1"/>
  <c r="Q1331" i="3"/>
  <c r="L1331" i="3"/>
  <c r="L1325" i="3" s="1"/>
  <c r="L1322" i="3" s="1"/>
  <c r="K1331" i="3"/>
  <c r="I1331" i="3"/>
  <c r="I1325" i="3" s="1"/>
  <c r="I1322" i="3" s="1"/>
  <c r="H1331" i="3"/>
  <c r="H1325" i="3" s="1"/>
  <c r="F1331" i="3"/>
  <c r="F1325" i="3" s="1"/>
  <c r="F1322" i="3" s="1"/>
  <c r="E1331" i="3"/>
  <c r="V1330" i="3"/>
  <c r="P1330" i="3"/>
  <c r="J1330" i="3"/>
  <c r="G1330" i="3"/>
  <c r="D1330" i="3"/>
  <c r="V1329" i="3"/>
  <c r="P1329" i="3"/>
  <c r="J1329" i="3"/>
  <c r="G1329" i="3"/>
  <c r="D1329" i="3"/>
  <c r="V1328" i="3"/>
  <c r="P1328" i="3"/>
  <c r="J1328" i="3"/>
  <c r="G1328" i="3"/>
  <c r="D1328" i="3"/>
  <c r="V1327" i="3"/>
  <c r="P1327" i="3"/>
  <c r="J1327" i="3"/>
  <c r="G1327" i="3"/>
  <c r="D1327" i="3"/>
  <c r="V1326" i="3"/>
  <c r="P1326" i="3"/>
  <c r="J1326" i="3"/>
  <c r="G1326" i="3"/>
  <c r="D1326" i="3"/>
  <c r="Q1325" i="3"/>
  <c r="V1324" i="3"/>
  <c r="P1324" i="3"/>
  <c r="J1324" i="3"/>
  <c r="G1324" i="3"/>
  <c r="D1324" i="3"/>
  <c r="V1323" i="3"/>
  <c r="P1323" i="3"/>
  <c r="J1323" i="3"/>
  <c r="G1323" i="3"/>
  <c r="D1323" i="3"/>
  <c r="V1321" i="3"/>
  <c r="P1321" i="3"/>
  <c r="J1321" i="3"/>
  <c r="G1321" i="3"/>
  <c r="D1321" i="3"/>
  <c r="V1320" i="3"/>
  <c r="P1320" i="3"/>
  <c r="J1320" i="3"/>
  <c r="G1320" i="3"/>
  <c r="D1320" i="3"/>
  <c r="V1319" i="3"/>
  <c r="P1319" i="3"/>
  <c r="J1319" i="3"/>
  <c r="G1319" i="3"/>
  <c r="D1319" i="3"/>
  <c r="V1318" i="3"/>
  <c r="P1318" i="3"/>
  <c r="J1318" i="3"/>
  <c r="G1318" i="3"/>
  <c r="D1318" i="3"/>
  <c r="X1317" i="3"/>
  <c r="W1317" i="3"/>
  <c r="W1311" i="3" s="1"/>
  <c r="R1317" i="3"/>
  <c r="R1311" i="3" s="1"/>
  <c r="R1308" i="3" s="1"/>
  <c r="Q1317" i="3"/>
  <c r="Q1311" i="3" s="1"/>
  <c r="L1317" i="3"/>
  <c r="L1311" i="3" s="1"/>
  <c r="L1308" i="3" s="1"/>
  <c r="K1317" i="3"/>
  <c r="I1317" i="3"/>
  <c r="I1311" i="3" s="1"/>
  <c r="I1308" i="3" s="1"/>
  <c r="H1317" i="3"/>
  <c r="F1317" i="3"/>
  <c r="F1311" i="3" s="1"/>
  <c r="F1308" i="3" s="1"/>
  <c r="E1317" i="3"/>
  <c r="V1316" i="3"/>
  <c r="P1316" i="3"/>
  <c r="J1316" i="3"/>
  <c r="G1316" i="3"/>
  <c r="D1316" i="3"/>
  <c r="V1315" i="3"/>
  <c r="P1315" i="3"/>
  <c r="J1315" i="3"/>
  <c r="G1315" i="3"/>
  <c r="D1315" i="3"/>
  <c r="V1314" i="3"/>
  <c r="P1314" i="3"/>
  <c r="J1314" i="3"/>
  <c r="G1314" i="3"/>
  <c r="D1314" i="3"/>
  <c r="V1313" i="3"/>
  <c r="P1313" i="3"/>
  <c r="J1313" i="3"/>
  <c r="G1313" i="3"/>
  <c r="D1313" i="3"/>
  <c r="V1312" i="3"/>
  <c r="P1312" i="3"/>
  <c r="J1312" i="3"/>
  <c r="G1312" i="3"/>
  <c r="D1312" i="3"/>
  <c r="V1310" i="3"/>
  <c r="P1310" i="3"/>
  <c r="J1310" i="3"/>
  <c r="G1310" i="3"/>
  <c r="D1310" i="3"/>
  <c r="V1309" i="3"/>
  <c r="P1309" i="3"/>
  <c r="J1309" i="3"/>
  <c r="G1309" i="3"/>
  <c r="D1309" i="3"/>
  <c r="V1307" i="3"/>
  <c r="P1307" i="3"/>
  <c r="J1307" i="3"/>
  <c r="G1307" i="3"/>
  <c r="D1307" i="3"/>
  <c r="V1306" i="3"/>
  <c r="P1306" i="3"/>
  <c r="J1306" i="3"/>
  <c r="G1306" i="3"/>
  <c r="D1306" i="3"/>
  <c r="V1305" i="3"/>
  <c r="P1305" i="3"/>
  <c r="J1305" i="3"/>
  <c r="G1305" i="3"/>
  <c r="D1305" i="3"/>
  <c r="V1304" i="3"/>
  <c r="P1304" i="3"/>
  <c r="J1304" i="3"/>
  <c r="G1304" i="3"/>
  <c r="D1304" i="3"/>
  <c r="X1303" i="3"/>
  <c r="X1297" i="3" s="1"/>
  <c r="X1294" i="3" s="1"/>
  <c r="W1303" i="3"/>
  <c r="R1303" i="3"/>
  <c r="R1297" i="3" s="1"/>
  <c r="R1294" i="3" s="1"/>
  <c r="Q1303" i="3"/>
  <c r="Q1297" i="3" s="1"/>
  <c r="L1303" i="3"/>
  <c r="L1297" i="3" s="1"/>
  <c r="L1294" i="3" s="1"/>
  <c r="K1303" i="3"/>
  <c r="K1297" i="3" s="1"/>
  <c r="I1303" i="3"/>
  <c r="I1297" i="3" s="1"/>
  <c r="I1294" i="3" s="1"/>
  <c r="H1303" i="3"/>
  <c r="F1303" i="3"/>
  <c r="F1297" i="3" s="1"/>
  <c r="F1294" i="3" s="1"/>
  <c r="E1303" i="3"/>
  <c r="V1302" i="3"/>
  <c r="P1302" i="3"/>
  <c r="J1302" i="3"/>
  <c r="G1302" i="3"/>
  <c r="D1302" i="3"/>
  <c r="V1301" i="3"/>
  <c r="P1301" i="3"/>
  <c r="J1301" i="3"/>
  <c r="G1301" i="3"/>
  <c r="D1301" i="3"/>
  <c r="V1300" i="3"/>
  <c r="P1300" i="3"/>
  <c r="J1300" i="3"/>
  <c r="G1300" i="3"/>
  <c r="D1300" i="3"/>
  <c r="V1299" i="3"/>
  <c r="P1299" i="3"/>
  <c r="J1299" i="3"/>
  <c r="G1299" i="3"/>
  <c r="D1299" i="3"/>
  <c r="V1298" i="3"/>
  <c r="P1298" i="3"/>
  <c r="J1298" i="3"/>
  <c r="G1298" i="3"/>
  <c r="D1298" i="3"/>
  <c r="V1296" i="3"/>
  <c r="P1296" i="3"/>
  <c r="J1296" i="3"/>
  <c r="G1296" i="3"/>
  <c r="D1296" i="3"/>
  <c r="V1295" i="3"/>
  <c r="P1295" i="3"/>
  <c r="J1295" i="3"/>
  <c r="G1295" i="3"/>
  <c r="D1295" i="3"/>
  <c r="V1293" i="3"/>
  <c r="P1293" i="3"/>
  <c r="J1293" i="3"/>
  <c r="G1293" i="3"/>
  <c r="D1293" i="3"/>
  <c r="V1292" i="3"/>
  <c r="P1292" i="3"/>
  <c r="J1292" i="3"/>
  <c r="G1292" i="3"/>
  <c r="D1292" i="3"/>
  <c r="V1291" i="3"/>
  <c r="P1291" i="3"/>
  <c r="J1291" i="3"/>
  <c r="G1291" i="3"/>
  <c r="D1291" i="3"/>
  <c r="V1290" i="3"/>
  <c r="P1290" i="3"/>
  <c r="J1290" i="3"/>
  <c r="G1290" i="3"/>
  <c r="D1290" i="3"/>
  <c r="X1289" i="3"/>
  <c r="X1283" i="3" s="1"/>
  <c r="X1280" i="3" s="1"/>
  <c r="W1289" i="3"/>
  <c r="W1283" i="3" s="1"/>
  <c r="R1289" i="3"/>
  <c r="R1283" i="3" s="1"/>
  <c r="R1280" i="3" s="1"/>
  <c r="Q1289" i="3"/>
  <c r="Q1283" i="3" s="1"/>
  <c r="L1289" i="3"/>
  <c r="L1283" i="3" s="1"/>
  <c r="L1280" i="3" s="1"/>
  <c r="K1289" i="3"/>
  <c r="I1289" i="3"/>
  <c r="I1283" i="3" s="1"/>
  <c r="I1280" i="3" s="1"/>
  <c r="H1289" i="3"/>
  <c r="F1289" i="3"/>
  <c r="F1283" i="3" s="1"/>
  <c r="F1280" i="3" s="1"/>
  <c r="E1289" i="3"/>
  <c r="E1283" i="3" s="1"/>
  <c r="V1288" i="3"/>
  <c r="P1288" i="3"/>
  <c r="J1288" i="3"/>
  <c r="G1288" i="3"/>
  <c r="D1288" i="3"/>
  <c r="V1287" i="3"/>
  <c r="P1287" i="3"/>
  <c r="J1287" i="3"/>
  <c r="G1287" i="3"/>
  <c r="D1287" i="3"/>
  <c r="V1286" i="3"/>
  <c r="P1286" i="3"/>
  <c r="J1286" i="3"/>
  <c r="G1286" i="3"/>
  <c r="D1286" i="3"/>
  <c r="V1285" i="3"/>
  <c r="P1285" i="3"/>
  <c r="J1285" i="3"/>
  <c r="G1285" i="3"/>
  <c r="D1285" i="3"/>
  <c r="V1284" i="3"/>
  <c r="P1284" i="3"/>
  <c r="J1284" i="3"/>
  <c r="G1284" i="3"/>
  <c r="D1284" i="3"/>
  <c r="V1282" i="3"/>
  <c r="P1282" i="3"/>
  <c r="J1282" i="3"/>
  <c r="G1282" i="3"/>
  <c r="D1282" i="3"/>
  <c r="V1281" i="3"/>
  <c r="P1281" i="3"/>
  <c r="J1281" i="3"/>
  <c r="G1281" i="3"/>
  <c r="D1281" i="3"/>
  <c r="V1279" i="3"/>
  <c r="P1279" i="3"/>
  <c r="J1279" i="3"/>
  <c r="G1279" i="3"/>
  <c r="D1279" i="3"/>
  <c r="V1278" i="3"/>
  <c r="P1278" i="3"/>
  <c r="J1278" i="3"/>
  <c r="G1278" i="3"/>
  <c r="D1278" i="3"/>
  <c r="V1277" i="3"/>
  <c r="P1277" i="3"/>
  <c r="J1277" i="3"/>
  <c r="G1277" i="3"/>
  <c r="D1277" i="3"/>
  <c r="V1276" i="3"/>
  <c r="P1276" i="3"/>
  <c r="J1276" i="3"/>
  <c r="G1276" i="3"/>
  <c r="D1276" i="3"/>
  <c r="X1275" i="3"/>
  <c r="X1269" i="3" s="1"/>
  <c r="X1266" i="3" s="1"/>
  <c r="W1275" i="3"/>
  <c r="W1269" i="3" s="1"/>
  <c r="W1266" i="3" s="1"/>
  <c r="R1275" i="3"/>
  <c r="Q1275" i="3"/>
  <c r="Q1269" i="3" s="1"/>
  <c r="L1275" i="3"/>
  <c r="L1269" i="3" s="1"/>
  <c r="L1266" i="3" s="1"/>
  <c r="K1275" i="3"/>
  <c r="I1275" i="3"/>
  <c r="I1269" i="3" s="1"/>
  <c r="I1266" i="3" s="1"/>
  <c r="H1275" i="3"/>
  <c r="H1269" i="3" s="1"/>
  <c r="H1266" i="3" s="1"/>
  <c r="F1275" i="3"/>
  <c r="F1269" i="3" s="1"/>
  <c r="F1266" i="3" s="1"/>
  <c r="E1275" i="3"/>
  <c r="V1274" i="3"/>
  <c r="P1274" i="3"/>
  <c r="J1274" i="3"/>
  <c r="G1274" i="3"/>
  <c r="D1274" i="3"/>
  <c r="V1273" i="3"/>
  <c r="P1273" i="3"/>
  <c r="J1273" i="3"/>
  <c r="G1273" i="3"/>
  <c r="D1273" i="3"/>
  <c r="V1272" i="3"/>
  <c r="P1272" i="3"/>
  <c r="J1272" i="3"/>
  <c r="G1272" i="3"/>
  <c r="D1272" i="3"/>
  <c r="V1271" i="3"/>
  <c r="P1271" i="3"/>
  <c r="J1271" i="3"/>
  <c r="G1271" i="3"/>
  <c r="D1271" i="3"/>
  <c r="V1270" i="3"/>
  <c r="P1270" i="3"/>
  <c r="J1270" i="3"/>
  <c r="G1270" i="3"/>
  <c r="D1270" i="3"/>
  <c r="V1268" i="3"/>
  <c r="P1268" i="3"/>
  <c r="J1268" i="3"/>
  <c r="G1268" i="3"/>
  <c r="D1268" i="3"/>
  <c r="V1267" i="3"/>
  <c r="P1267" i="3"/>
  <c r="J1267" i="3"/>
  <c r="G1267" i="3"/>
  <c r="D1267" i="3"/>
  <c r="V1265" i="3"/>
  <c r="P1265" i="3"/>
  <c r="J1265" i="3"/>
  <c r="G1265" i="3"/>
  <c r="D1265" i="3"/>
  <c r="V1264" i="3"/>
  <c r="P1264" i="3"/>
  <c r="J1264" i="3"/>
  <c r="G1264" i="3"/>
  <c r="D1264" i="3"/>
  <c r="V1263" i="3"/>
  <c r="P1263" i="3"/>
  <c r="J1263" i="3"/>
  <c r="G1263" i="3"/>
  <c r="D1263" i="3"/>
  <c r="V1262" i="3"/>
  <c r="P1262" i="3"/>
  <c r="J1262" i="3"/>
  <c r="G1262" i="3"/>
  <c r="D1262" i="3"/>
  <c r="X1261" i="3"/>
  <c r="X1255" i="3" s="1"/>
  <c r="X1252" i="3" s="1"/>
  <c r="W1261" i="3"/>
  <c r="W1255" i="3" s="1"/>
  <c r="W1252" i="3" s="1"/>
  <c r="R1261" i="3"/>
  <c r="R1255" i="3" s="1"/>
  <c r="R1252" i="3" s="1"/>
  <c r="Q1261" i="3"/>
  <c r="L1261" i="3"/>
  <c r="K1261" i="3"/>
  <c r="I1261" i="3"/>
  <c r="I1255" i="3" s="1"/>
  <c r="I1252" i="3" s="1"/>
  <c r="H1261" i="3"/>
  <c r="F1261" i="3"/>
  <c r="F1255" i="3" s="1"/>
  <c r="F1252" i="3" s="1"/>
  <c r="E1261" i="3"/>
  <c r="V1260" i="3"/>
  <c r="P1260" i="3"/>
  <c r="J1260" i="3"/>
  <c r="G1260" i="3"/>
  <c r="D1260" i="3"/>
  <c r="V1259" i="3"/>
  <c r="P1259" i="3"/>
  <c r="J1259" i="3"/>
  <c r="G1259" i="3"/>
  <c r="D1259" i="3"/>
  <c r="V1258" i="3"/>
  <c r="P1258" i="3"/>
  <c r="J1258" i="3"/>
  <c r="G1258" i="3"/>
  <c r="D1258" i="3"/>
  <c r="V1257" i="3"/>
  <c r="P1257" i="3"/>
  <c r="J1257" i="3"/>
  <c r="G1257" i="3"/>
  <c r="D1257" i="3"/>
  <c r="V1256" i="3"/>
  <c r="P1256" i="3"/>
  <c r="J1256" i="3"/>
  <c r="G1256" i="3"/>
  <c r="D1256" i="3"/>
  <c r="Q1255" i="3"/>
  <c r="L1255" i="3"/>
  <c r="L1252" i="3" s="1"/>
  <c r="K1255" i="3"/>
  <c r="E1255" i="3"/>
  <c r="V1254" i="3"/>
  <c r="P1254" i="3"/>
  <c r="J1254" i="3"/>
  <c r="G1254" i="3"/>
  <c r="D1254" i="3"/>
  <c r="V1253" i="3"/>
  <c r="P1253" i="3"/>
  <c r="J1253" i="3"/>
  <c r="G1253" i="3"/>
  <c r="D1253" i="3"/>
  <c r="V1251" i="3"/>
  <c r="P1251" i="3"/>
  <c r="J1251" i="3"/>
  <c r="G1251" i="3"/>
  <c r="D1251" i="3"/>
  <c r="V1250" i="3"/>
  <c r="P1250" i="3"/>
  <c r="J1250" i="3"/>
  <c r="G1250" i="3"/>
  <c r="D1250" i="3"/>
  <c r="V1249" i="3"/>
  <c r="P1249" i="3"/>
  <c r="J1249" i="3"/>
  <c r="G1249" i="3"/>
  <c r="D1249" i="3"/>
  <c r="V1248" i="3"/>
  <c r="P1248" i="3"/>
  <c r="J1248" i="3"/>
  <c r="J1234" i="3" s="1"/>
  <c r="G1248" i="3"/>
  <c r="D1248" i="3"/>
  <c r="X1247" i="3"/>
  <c r="X1241" i="3" s="1"/>
  <c r="X1238" i="3" s="1"/>
  <c r="W1247" i="3"/>
  <c r="W1241" i="3" s="1"/>
  <c r="W1238" i="3" s="1"/>
  <c r="R1247" i="3"/>
  <c r="Q1247" i="3"/>
  <c r="L1247" i="3"/>
  <c r="L1241" i="3" s="1"/>
  <c r="L1238" i="3" s="1"/>
  <c r="K1247" i="3"/>
  <c r="K1233" i="3" s="1"/>
  <c r="I1247" i="3"/>
  <c r="H1247" i="3"/>
  <c r="H1241" i="3" s="1"/>
  <c r="H1238" i="3" s="1"/>
  <c r="F1247" i="3"/>
  <c r="E1247" i="3"/>
  <c r="E1241" i="3" s="1"/>
  <c r="E1238" i="3" s="1"/>
  <c r="V1246" i="3"/>
  <c r="P1246" i="3"/>
  <c r="J1246" i="3"/>
  <c r="G1246" i="3"/>
  <c r="D1246" i="3"/>
  <c r="V1245" i="3"/>
  <c r="P1245" i="3"/>
  <c r="J1245" i="3"/>
  <c r="J1231" i="3" s="1"/>
  <c r="G1245" i="3"/>
  <c r="D1245" i="3"/>
  <c r="V1244" i="3"/>
  <c r="P1244" i="3"/>
  <c r="P1230" i="3" s="1"/>
  <c r="J1244" i="3"/>
  <c r="G1244" i="3"/>
  <c r="D1244" i="3"/>
  <c r="V1243" i="3"/>
  <c r="V1229" i="3" s="1"/>
  <c r="P1243" i="3"/>
  <c r="J1243" i="3"/>
  <c r="G1243" i="3"/>
  <c r="D1243" i="3"/>
  <c r="V1242" i="3"/>
  <c r="P1242" i="3"/>
  <c r="J1242" i="3"/>
  <c r="G1242" i="3"/>
  <c r="G1228" i="3" s="1"/>
  <c r="D1242" i="3"/>
  <c r="V1240" i="3"/>
  <c r="P1240" i="3"/>
  <c r="J1240" i="3"/>
  <c r="J1226" i="3" s="1"/>
  <c r="G1240" i="3"/>
  <c r="D1240" i="3"/>
  <c r="V1239" i="3"/>
  <c r="P1239" i="3"/>
  <c r="P1225" i="3" s="1"/>
  <c r="J1239" i="3"/>
  <c r="G1239" i="3"/>
  <c r="D1239" i="3"/>
  <c r="V1223" i="3"/>
  <c r="P1223" i="3"/>
  <c r="J1223" i="3"/>
  <c r="G1223" i="3"/>
  <c r="D1223" i="3"/>
  <c r="V1222" i="3"/>
  <c r="P1222" i="3"/>
  <c r="J1222" i="3"/>
  <c r="G1222" i="3"/>
  <c r="D1222" i="3"/>
  <c r="V1221" i="3"/>
  <c r="P1221" i="3"/>
  <c r="J1221" i="3"/>
  <c r="G1221" i="3"/>
  <c r="D1221" i="3"/>
  <c r="V1220" i="3"/>
  <c r="P1220" i="3"/>
  <c r="J1220" i="3"/>
  <c r="G1220" i="3"/>
  <c r="D1220" i="3"/>
  <c r="X1219" i="3"/>
  <c r="X1213" i="3" s="1"/>
  <c r="X1210" i="3" s="1"/>
  <c r="W1219" i="3"/>
  <c r="W1213" i="3" s="1"/>
  <c r="R1219" i="3"/>
  <c r="Q1219" i="3"/>
  <c r="L1219" i="3"/>
  <c r="L1213" i="3" s="1"/>
  <c r="L1210" i="3" s="1"/>
  <c r="K1219" i="3"/>
  <c r="I1219" i="3"/>
  <c r="H1219" i="3"/>
  <c r="H1213" i="3" s="1"/>
  <c r="H1210" i="3" s="1"/>
  <c r="F1219" i="3"/>
  <c r="F1213" i="3" s="1"/>
  <c r="F1210" i="3" s="1"/>
  <c r="E1219" i="3"/>
  <c r="V1218" i="3"/>
  <c r="P1218" i="3"/>
  <c r="J1218" i="3"/>
  <c r="G1218" i="3"/>
  <c r="D1218" i="3"/>
  <c r="V1217" i="3"/>
  <c r="P1217" i="3"/>
  <c r="J1217" i="3"/>
  <c r="G1217" i="3"/>
  <c r="D1217" i="3"/>
  <c r="V1216" i="3"/>
  <c r="P1216" i="3"/>
  <c r="J1216" i="3"/>
  <c r="G1216" i="3"/>
  <c r="D1216" i="3"/>
  <c r="V1215" i="3"/>
  <c r="P1215" i="3"/>
  <c r="J1215" i="3"/>
  <c r="G1215" i="3"/>
  <c r="D1215" i="3"/>
  <c r="V1214" i="3"/>
  <c r="P1214" i="3"/>
  <c r="J1214" i="3"/>
  <c r="G1214" i="3"/>
  <c r="D1214" i="3"/>
  <c r="Q1213" i="3"/>
  <c r="V1212" i="3"/>
  <c r="P1212" i="3"/>
  <c r="J1212" i="3"/>
  <c r="G1212" i="3"/>
  <c r="D1212" i="3"/>
  <c r="V1211" i="3"/>
  <c r="P1211" i="3"/>
  <c r="J1211" i="3"/>
  <c r="G1211" i="3"/>
  <c r="D1211" i="3"/>
  <c r="V1209" i="3"/>
  <c r="P1209" i="3"/>
  <c r="J1209" i="3"/>
  <c r="G1209" i="3"/>
  <c r="D1209" i="3"/>
  <c r="V1208" i="3"/>
  <c r="P1208" i="3"/>
  <c r="J1208" i="3"/>
  <c r="G1208" i="3"/>
  <c r="D1208" i="3"/>
  <c r="V1207" i="3"/>
  <c r="P1207" i="3"/>
  <c r="J1207" i="3"/>
  <c r="G1207" i="3"/>
  <c r="D1207" i="3"/>
  <c r="V1206" i="3"/>
  <c r="P1206" i="3"/>
  <c r="J1206" i="3"/>
  <c r="G1206" i="3"/>
  <c r="D1206" i="3"/>
  <c r="X1205" i="3"/>
  <c r="W1205" i="3"/>
  <c r="W1199" i="3" s="1"/>
  <c r="W1196" i="3" s="1"/>
  <c r="R1205" i="3"/>
  <c r="Q1205" i="3"/>
  <c r="Q1199" i="3" s="1"/>
  <c r="L1205" i="3"/>
  <c r="L1199" i="3" s="1"/>
  <c r="L1196" i="3" s="1"/>
  <c r="K1205" i="3"/>
  <c r="I1205" i="3"/>
  <c r="I1199" i="3" s="1"/>
  <c r="I1196" i="3" s="1"/>
  <c r="H1205" i="3"/>
  <c r="F1205" i="3"/>
  <c r="F1199" i="3" s="1"/>
  <c r="F1196" i="3" s="1"/>
  <c r="E1205" i="3"/>
  <c r="E1199" i="3" s="1"/>
  <c r="V1204" i="3"/>
  <c r="P1204" i="3"/>
  <c r="J1204" i="3"/>
  <c r="G1204" i="3"/>
  <c r="D1204" i="3"/>
  <c r="V1203" i="3"/>
  <c r="P1203" i="3"/>
  <c r="J1203" i="3"/>
  <c r="G1203" i="3"/>
  <c r="D1203" i="3"/>
  <c r="V1202" i="3"/>
  <c r="P1202" i="3"/>
  <c r="J1202" i="3"/>
  <c r="G1202" i="3"/>
  <c r="D1202" i="3"/>
  <c r="V1201" i="3"/>
  <c r="P1201" i="3"/>
  <c r="J1201" i="3"/>
  <c r="G1201" i="3"/>
  <c r="D1201" i="3"/>
  <c r="V1200" i="3"/>
  <c r="P1200" i="3"/>
  <c r="J1200" i="3"/>
  <c r="G1200" i="3"/>
  <c r="D1200" i="3"/>
  <c r="V1198" i="3"/>
  <c r="P1198" i="3"/>
  <c r="J1198" i="3"/>
  <c r="G1198" i="3"/>
  <c r="D1198" i="3"/>
  <c r="V1197" i="3"/>
  <c r="P1197" i="3"/>
  <c r="J1197" i="3"/>
  <c r="G1197" i="3"/>
  <c r="D1197" i="3"/>
  <c r="V1195" i="3"/>
  <c r="P1195" i="3"/>
  <c r="J1195" i="3"/>
  <c r="G1195" i="3"/>
  <c r="D1195" i="3"/>
  <c r="V1194" i="3"/>
  <c r="P1194" i="3"/>
  <c r="J1194" i="3"/>
  <c r="G1194" i="3"/>
  <c r="D1194" i="3"/>
  <c r="V1193" i="3"/>
  <c r="P1193" i="3"/>
  <c r="J1193" i="3"/>
  <c r="G1193" i="3"/>
  <c r="D1193" i="3"/>
  <c r="V1192" i="3"/>
  <c r="P1192" i="3"/>
  <c r="J1192" i="3"/>
  <c r="G1192" i="3"/>
  <c r="D1192" i="3"/>
  <c r="X1191" i="3"/>
  <c r="X1185" i="3" s="1"/>
  <c r="X1182" i="3" s="1"/>
  <c r="W1191" i="3"/>
  <c r="R1191" i="3"/>
  <c r="R1185" i="3" s="1"/>
  <c r="R1182" i="3" s="1"/>
  <c r="Q1191" i="3"/>
  <c r="Q1185" i="3" s="1"/>
  <c r="L1191" i="3"/>
  <c r="L1185" i="3" s="1"/>
  <c r="L1182" i="3" s="1"/>
  <c r="K1191" i="3"/>
  <c r="K1185" i="3" s="1"/>
  <c r="I1191" i="3"/>
  <c r="I1185" i="3" s="1"/>
  <c r="I1182" i="3" s="1"/>
  <c r="H1191" i="3"/>
  <c r="H1185" i="3" s="1"/>
  <c r="F1191" i="3"/>
  <c r="E1191" i="3"/>
  <c r="E1185" i="3" s="1"/>
  <c r="V1190" i="3"/>
  <c r="P1190" i="3"/>
  <c r="J1190" i="3"/>
  <c r="G1190" i="3"/>
  <c r="D1190" i="3"/>
  <c r="V1189" i="3"/>
  <c r="P1189" i="3"/>
  <c r="J1189" i="3"/>
  <c r="G1189" i="3"/>
  <c r="D1189" i="3"/>
  <c r="V1188" i="3"/>
  <c r="P1188" i="3"/>
  <c r="J1188" i="3"/>
  <c r="G1188" i="3"/>
  <c r="D1188" i="3"/>
  <c r="V1187" i="3"/>
  <c r="P1187" i="3"/>
  <c r="J1187" i="3"/>
  <c r="G1187" i="3"/>
  <c r="D1187" i="3"/>
  <c r="V1186" i="3"/>
  <c r="P1186" i="3"/>
  <c r="J1186" i="3"/>
  <c r="G1186" i="3"/>
  <c r="D1186" i="3"/>
  <c r="V1184" i="3"/>
  <c r="P1184" i="3"/>
  <c r="J1184" i="3"/>
  <c r="G1184" i="3"/>
  <c r="D1184" i="3"/>
  <c r="V1183" i="3"/>
  <c r="P1183" i="3"/>
  <c r="J1183" i="3"/>
  <c r="G1183" i="3"/>
  <c r="D1183" i="3"/>
  <c r="V1181" i="3"/>
  <c r="P1181" i="3"/>
  <c r="J1181" i="3"/>
  <c r="G1181" i="3"/>
  <c r="D1181" i="3"/>
  <c r="V1180" i="3"/>
  <c r="P1180" i="3"/>
  <c r="J1180" i="3"/>
  <c r="G1180" i="3"/>
  <c r="D1180" i="3"/>
  <c r="V1179" i="3"/>
  <c r="P1179" i="3"/>
  <c r="J1179" i="3"/>
  <c r="G1179" i="3"/>
  <c r="D1179" i="3"/>
  <c r="V1178" i="3"/>
  <c r="P1178" i="3"/>
  <c r="J1178" i="3"/>
  <c r="G1178" i="3"/>
  <c r="D1178" i="3"/>
  <c r="X1177" i="3"/>
  <c r="X1171" i="3" s="1"/>
  <c r="X1168" i="3" s="1"/>
  <c r="W1177" i="3"/>
  <c r="W1171" i="3" s="1"/>
  <c r="R1177" i="3"/>
  <c r="R1171" i="3" s="1"/>
  <c r="R1168" i="3" s="1"/>
  <c r="Q1177" i="3"/>
  <c r="L1177" i="3"/>
  <c r="L1171" i="3" s="1"/>
  <c r="L1168" i="3" s="1"/>
  <c r="K1177" i="3"/>
  <c r="I1177" i="3"/>
  <c r="I1171" i="3" s="1"/>
  <c r="I1168" i="3" s="1"/>
  <c r="H1177" i="3"/>
  <c r="F1177" i="3"/>
  <c r="F1171" i="3" s="1"/>
  <c r="F1168" i="3" s="1"/>
  <c r="E1177" i="3"/>
  <c r="E1171" i="3" s="1"/>
  <c r="V1176" i="3"/>
  <c r="P1176" i="3"/>
  <c r="J1176" i="3"/>
  <c r="G1176" i="3"/>
  <c r="D1176" i="3"/>
  <c r="V1175" i="3"/>
  <c r="P1175" i="3"/>
  <c r="J1175" i="3"/>
  <c r="G1175" i="3"/>
  <c r="D1175" i="3"/>
  <c r="V1174" i="3"/>
  <c r="P1174" i="3"/>
  <c r="J1174" i="3"/>
  <c r="G1174" i="3"/>
  <c r="D1174" i="3"/>
  <c r="V1173" i="3"/>
  <c r="P1173" i="3"/>
  <c r="J1173" i="3"/>
  <c r="G1173" i="3"/>
  <c r="D1173" i="3"/>
  <c r="V1172" i="3"/>
  <c r="P1172" i="3"/>
  <c r="J1172" i="3"/>
  <c r="G1172" i="3"/>
  <c r="D1172" i="3"/>
  <c r="V1170" i="3"/>
  <c r="P1170" i="3"/>
  <c r="J1170" i="3"/>
  <c r="G1170" i="3"/>
  <c r="D1170" i="3"/>
  <c r="V1169" i="3"/>
  <c r="P1169" i="3"/>
  <c r="J1169" i="3"/>
  <c r="G1169" i="3"/>
  <c r="D1169" i="3"/>
  <c r="V1167" i="3"/>
  <c r="P1167" i="3"/>
  <c r="J1167" i="3"/>
  <c r="G1167" i="3"/>
  <c r="D1167" i="3"/>
  <c r="V1166" i="3"/>
  <c r="P1166" i="3"/>
  <c r="J1166" i="3"/>
  <c r="G1166" i="3"/>
  <c r="D1166" i="3"/>
  <c r="V1165" i="3"/>
  <c r="P1165" i="3"/>
  <c r="J1165" i="3"/>
  <c r="G1165" i="3"/>
  <c r="D1165" i="3"/>
  <c r="V1164" i="3"/>
  <c r="P1164" i="3"/>
  <c r="J1164" i="3"/>
  <c r="G1164" i="3"/>
  <c r="D1164" i="3"/>
  <c r="X1163" i="3"/>
  <c r="X1157" i="3" s="1"/>
  <c r="X1154" i="3" s="1"/>
  <c r="W1163" i="3"/>
  <c r="R1163" i="3"/>
  <c r="Q1163" i="3"/>
  <c r="Q1157" i="3" s="1"/>
  <c r="L1163" i="3"/>
  <c r="L1157" i="3" s="1"/>
  <c r="L1154" i="3" s="1"/>
  <c r="K1163" i="3"/>
  <c r="I1163" i="3"/>
  <c r="I1157" i="3" s="1"/>
  <c r="I1154" i="3" s="1"/>
  <c r="H1163" i="3"/>
  <c r="H1157" i="3" s="1"/>
  <c r="F1163" i="3"/>
  <c r="F1157" i="3" s="1"/>
  <c r="F1154" i="3" s="1"/>
  <c r="E1163" i="3"/>
  <c r="V1162" i="3"/>
  <c r="P1162" i="3"/>
  <c r="J1162" i="3"/>
  <c r="G1162" i="3"/>
  <c r="D1162" i="3"/>
  <c r="V1161" i="3"/>
  <c r="P1161" i="3"/>
  <c r="J1161" i="3"/>
  <c r="G1161" i="3"/>
  <c r="D1161" i="3"/>
  <c r="V1160" i="3"/>
  <c r="P1160" i="3"/>
  <c r="J1160" i="3"/>
  <c r="G1160" i="3"/>
  <c r="D1160" i="3"/>
  <c r="V1159" i="3"/>
  <c r="P1159" i="3"/>
  <c r="J1159" i="3"/>
  <c r="G1159" i="3"/>
  <c r="D1159" i="3"/>
  <c r="V1158" i="3"/>
  <c r="P1158" i="3"/>
  <c r="J1158" i="3"/>
  <c r="G1158" i="3"/>
  <c r="D1158" i="3"/>
  <c r="V1156" i="3"/>
  <c r="P1156" i="3"/>
  <c r="J1156" i="3"/>
  <c r="G1156" i="3"/>
  <c r="D1156" i="3"/>
  <c r="V1155" i="3"/>
  <c r="P1155" i="3"/>
  <c r="J1155" i="3"/>
  <c r="G1155" i="3"/>
  <c r="D1155" i="3"/>
  <c r="V1153" i="3"/>
  <c r="P1153" i="3"/>
  <c r="J1153" i="3"/>
  <c r="G1153" i="3"/>
  <c r="D1153" i="3"/>
  <c r="V1152" i="3"/>
  <c r="P1152" i="3"/>
  <c r="J1152" i="3"/>
  <c r="G1152" i="3"/>
  <c r="D1152" i="3"/>
  <c r="V1151" i="3"/>
  <c r="P1151" i="3"/>
  <c r="J1151" i="3"/>
  <c r="G1151" i="3"/>
  <c r="D1151" i="3"/>
  <c r="V1150" i="3"/>
  <c r="P1150" i="3"/>
  <c r="J1150" i="3"/>
  <c r="G1150" i="3"/>
  <c r="D1150" i="3"/>
  <c r="X1149" i="3"/>
  <c r="X1143" i="3" s="1"/>
  <c r="X1140" i="3" s="1"/>
  <c r="W1149" i="3"/>
  <c r="W1143" i="3" s="1"/>
  <c r="R1149" i="3"/>
  <c r="Q1149" i="3"/>
  <c r="Q1143" i="3" s="1"/>
  <c r="L1149" i="3"/>
  <c r="L1143" i="3" s="1"/>
  <c r="L1140" i="3" s="1"/>
  <c r="K1149" i="3"/>
  <c r="K1143" i="3" s="1"/>
  <c r="I1149" i="3"/>
  <c r="I1143" i="3" s="1"/>
  <c r="I1140" i="3" s="1"/>
  <c r="H1149" i="3"/>
  <c r="H1143" i="3" s="1"/>
  <c r="F1149" i="3"/>
  <c r="F1143" i="3" s="1"/>
  <c r="F1140" i="3" s="1"/>
  <c r="E1149" i="3"/>
  <c r="V1148" i="3"/>
  <c r="P1148" i="3"/>
  <c r="J1148" i="3"/>
  <c r="G1148" i="3"/>
  <c r="D1148" i="3"/>
  <c r="V1147" i="3"/>
  <c r="P1147" i="3"/>
  <c r="J1147" i="3"/>
  <c r="G1147" i="3"/>
  <c r="D1147" i="3"/>
  <c r="V1146" i="3"/>
  <c r="P1146" i="3"/>
  <c r="J1146" i="3"/>
  <c r="G1146" i="3"/>
  <c r="D1146" i="3"/>
  <c r="V1145" i="3"/>
  <c r="P1145" i="3"/>
  <c r="J1145" i="3"/>
  <c r="G1145" i="3"/>
  <c r="D1145" i="3"/>
  <c r="V1144" i="3"/>
  <c r="P1144" i="3"/>
  <c r="J1144" i="3"/>
  <c r="G1144" i="3"/>
  <c r="D1144" i="3"/>
  <c r="V1142" i="3"/>
  <c r="P1142" i="3"/>
  <c r="J1142" i="3"/>
  <c r="G1142" i="3"/>
  <c r="D1142" i="3"/>
  <c r="V1141" i="3"/>
  <c r="P1141" i="3"/>
  <c r="J1141" i="3"/>
  <c r="G1141" i="3"/>
  <c r="D1141" i="3"/>
  <c r="V1125" i="3"/>
  <c r="P1125" i="3"/>
  <c r="J1125" i="3"/>
  <c r="G1125" i="3"/>
  <c r="D1125" i="3"/>
  <c r="V1124" i="3"/>
  <c r="P1124" i="3"/>
  <c r="J1124" i="3"/>
  <c r="G1124" i="3"/>
  <c r="D1124" i="3"/>
  <c r="V1123" i="3"/>
  <c r="P1123" i="3"/>
  <c r="J1123" i="3"/>
  <c r="G1123" i="3"/>
  <c r="D1123" i="3"/>
  <c r="V1122" i="3"/>
  <c r="P1122" i="3"/>
  <c r="J1122" i="3"/>
  <c r="G1122" i="3"/>
  <c r="D1122" i="3"/>
  <c r="X1121" i="3"/>
  <c r="X1115" i="3" s="1"/>
  <c r="X1112" i="3" s="1"/>
  <c r="W1121" i="3"/>
  <c r="R1121" i="3"/>
  <c r="R1115" i="3" s="1"/>
  <c r="R1112" i="3" s="1"/>
  <c r="Q1121" i="3"/>
  <c r="Q1115" i="3" s="1"/>
  <c r="L1121" i="3"/>
  <c r="L1115" i="3" s="1"/>
  <c r="L1112" i="3" s="1"/>
  <c r="K1121" i="3"/>
  <c r="I1121" i="3"/>
  <c r="I1115" i="3" s="1"/>
  <c r="I1112" i="3" s="1"/>
  <c r="H1121" i="3"/>
  <c r="H1115" i="3" s="1"/>
  <c r="F1121" i="3"/>
  <c r="F1115" i="3" s="1"/>
  <c r="F1112" i="3" s="1"/>
  <c r="E1121" i="3"/>
  <c r="V1120" i="3"/>
  <c r="P1120" i="3"/>
  <c r="J1120" i="3"/>
  <c r="G1120" i="3"/>
  <c r="D1120" i="3"/>
  <c r="V1119" i="3"/>
  <c r="P1119" i="3"/>
  <c r="J1119" i="3"/>
  <c r="G1119" i="3"/>
  <c r="D1119" i="3"/>
  <c r="V1118" i="3"/>
  <c r="P1118" i="3"/>
  <c r="J1118" i="3"/>
  <c r="G1118" i="3"/>
  <c r="D1118" i="3"/>
  <c r="V1117" i="3"/>
  <c r="P1117" i="3"/>
  <c r="J1117" i="3"/>
  <c r="G1117" i="3"/>
  <c r="D1117" i="3"/>
  <c r="V1116" i="3"/>
  <c r="P1116" i="3"/>
  <c r="J1116" i="3"/>
  <c r="G1116" i="3"/>
  <c r="D1116" i="3"/>
  <c r="V1114" i="3"/>
  <c r="P1114" i="3"/>
  <c r="J1114" i="3"/>
  <c r="G1114" i="3"/>
  <c r="D1114" i="3"/>
  <c r="V1113" i="3"/>
  <c r="P1113" i="3"/>
  <c r="J1113" i="3"/>
  <c r="G1113" i="3"/>
  <c r="D1113" i="3"/>
  <c r="V1111" i="3"/>
  <c r="P1111" i="3"/>
  <c r="J1111" i="3"/>
  <c r="G1111" i="3"/>
  <c r="D1111" i="3"/>
  <c r="V1110" i="3"/>
  <c r="P1110" i="3"/>
  <c r="J1110" i="3"/>
  <c r="G1110" i="3"/>
  <c r="D1110" i="3"/>
  <c r="V1109" i="3"/>
  <c r="P1109" i="3"/>
  <c r="J1109" i="3"/>
  <c r="G1109" i="3"/>
  <c r="D1109" i="3"/>
  <c r="V1108" i="3"/>
  <c r="P1108" i="3"/>
  <c r="J1108" i="3"/>
  <c r="G1108" i="3"/>
  <c r="D1108" i="3"/>
  <c r="X1107" i="3"/>
  <c r="X1101" i="3" s="1"/>
  <c r="X1098" i="3" s="1"/>
  <c r="W1107" i="3"/>
  <c r="W1101" i="3" s="1"/>
  <c r="W1098" i="3" s="1"/>
  <c r="R1107" i="3"/>
  <c r="Q1107" i="3"/>
  <c r="Q1101" i="3" s="1"/>
  <c r="Q1098" i="3" s="1"/>
  <c r="L1107" i="3"/>
  <c r="L1101" i="3" s="1"/>
  <c r="L1098" i="3" s="1"/>
  <c r="K1107" i="3"/>
  <c r="I1107" i="3"/>
  <c r="I1101" i="3" s="1"/>
  <c r="I1098" i="3" s="1"/>
  <c r="H1107" i="3"/>
  <c r="H1101" i="3" s="1"/>
  <c r="H1098" i="3" s="1"/>
  <c r="F1107" i="3"/>
  <c r="F1101" i="3" s="1"/>
  <c r="F1098" i="3" s="1"/>
  <c r="E1107" i="3"/>
  <c r="E1101" i="3" s="1"/>
  <c r="V1106" i="3"/>
  <c r="P1106" i="3"/>
  <c r="J1106" i="3"/>
  <c r="G1106" i="3"/>
  <c r="D1106" i="3"/>
  <c r="V1105" i="3"/>
  <c r="P1105" i="3"/>
  <c r="J1105" i="3"/>
  <c r="G1105" i="3"/>
  <c r="D1105" i="3"/>
  <c r="V1104" i="3"/>
  <c r="P1104" i="3"/>
  <c r="J1104" i="3"/>
  <c r="G1104" i="3"/>
  <c r="D1104" i="3"/>
  <c r="V1103" i="3"/>
  <c r="P1103" i="3"/>
  <c r="J1103" i="3"/>
  <c r="G1103" i="3"/>
  <c r="D1103" i="3"/>
  <c r="V1102" i="3"/>
  <c r="P1102" i="3"/>
  <c r="J1102" i="3"/>
  <c r="G1102" i="3"/>
  <c r="D1102" i="3"/>
  <c r="V1100" i="3"/>
  <c r="P1100" i="3"/>
  <c r="J1100" i="3"/>
  <c r="G1100" i="3"/>
  <c r="D1100" i="3"/>
  <c r="V1099" i="3"/>
  <c r="P1099" i="3"/>
  <c r="J1099" i="3"/>
  <c r="G1099" i="3"/>
  <c r="D1099" i="3"/>
  <c r="V1097" i="3"/>
  <c r="P1097" i="3"/>
  <c r="J1097" i="3"/>
  <c r="G1097" i="3"/>
  <c r="D1097" i="3"/>
  <c r="V1096" i="3"/>
  <c r="P1096" i="3"/>
  <c r="J1096" i="3"/>
  <c r="G1096" i="3"/>
  <c r="D1096" i="3"/>
  <c r="V1095" i="3"/>
  <c r="P1095" i="3"/>
  <c r="J1095" i="3"/>
  <c r="G1095" i="3"/>
  <c r="D1095" i="3"/>
  <c r="V1094" i="3"/>
  <c r="P1094" i="3"/>
  <c r="J1094" i="3"/>
  <c r="G1094" i="3"/>
  <c r="D1094" i="3"/>
  <c r="X1093" i="3"/>
  <c r="W1093" i="3"/>
  <c r="W1087" i="3" s="1"/>
  <c r="R1093" i="3"/>
  <c r="R1087" i="3" s="1"/>
  <c r="Q1093" i="3"/>
  <c r="L1093" i="3"/>
  <c r="K1093" i="3"/>
  <c r="K1087" i="3" s="1"/>
  <c r="I1093" i="3"/>
  <c r="H1093" i="3"/>
  <c r="F1093" i="3"/>
  <c r="F1087" i="3" s="1"/>
  <c r="F1084" i="3" s="1"/>
  <c r="E1093" i="3"/>
  <c r="V1092" i="3"/>
  <c r="P1092" i="3"/>
  <c r="J1092" i="3"/>
  <c r="G1092" i="3"/>
  <c r="D1092" i="3"/>
  <c r="V1091" i="3"/>
  <c r="P1091" i="3"/>
  <c r="J1091" i="3"/>
  <c r="G1091" i="3"/>
  <c r="D1091" i="3"/>
  <c r="V1090" i="3"/>
  <c r="P1090" i="3"/>
  <c r="J1090" i="3"/>
  <c r="G1090" i="3"/>
  <c r="D1090" i="3"/>
  <c r="V1089" i="3"/>
  <c r="P1089" i="3"/>
  <c r="J1089" i="3"/>
  <c r="G1089" i="3"/>
  <c r="D1089" i="3"/>
  <c r="V1088" i="3"/>
  <c r="P1088" i="3"/>
  <c r="J1088" i="3"/>
  <c r="G1088" i="3"/>
  <c r="D1088" i="3"/>
  <c r="V1086" i="3"/>
  <c r="P1086" i="3"/>
  <c r="J1086" i="3"/>
  <c r="G1086" i="3"/>
  <c r="D1086" i="3"/>
  <c r="V1085" i="3"/>
  <c r="P1085" i="3"/>
  <c r="J1085" i="3"/>
  <c r="G1085" i="3"/>
  <c r="D1085" i="3"/>
  <c r="V1069" i="3"/>
  <c r="P1069" i="3"/>
  <c r="J1069" i="3"/>
  <c r="G1069" i="3"/>
  <c r="D1069" i="3"/>
  <c r="V1068" i="3"/>
  <c r="P1068" i="3"/>
  <c r="J1068" i="3"/>
  <c r="G1068" i="3"/>
  <c r="D1068" i="3"/>
  <c r="V1067" i="3"/>
  <c r="P1067" i="3"/>
  <c r="J1067" i="3"/>
  <c r="G1067" i="3"/>
  <c r="D1067" i="3"/>
  <c r="V1066" i="3"/>
  <c r="P1066" i="3"/>
  <c r="J1066" i="3"/>
  <c r="G1066" i="3"/>
  <c r="D1066" i="3"/>
  <c r="X1065" i="3"/>
  <c r="X1059" i="3" s="1"/>
  <c r="X1056" i="3" s="1"/>
  <c r="W1065" i="3"/>
  <c r="W1059" i="3" s="1"/>
  <c r="R1065" i="3"/>
  <c r="R1059" i="3" s="1"/>
  <c r="R1056" i="3" s="1"/>
  <c r="Q1065" i="3"/>
  <c r="Q1059" i="3" s="1"/>
  <c r="L1065" i="3"/>
  <c r="L1059" i="3" s="1"/>
  <c r="L1056" i="3" s="1"/>
  <c r="K1065" i="3"/>
  <c r="K1059" i="3" s="1"/>
  <c r="I1065" i="3"/>
  <c r="I1059" i="3" s="1"/>
  <c r="I1056" i="3" s="1"/>
  <c r="H1065" i="3"/>
  <c r="F1065" i="3"/>
  <c r="F1059" i="3" s="1"/>
  <c r="F1056" i="3" s="1"/>
  <c r="E1065" i="3"/>
  <c r="V1064" i="3"/>
  <c r="P1064" i="3"/>
  <c r="J1064" i="3"/>
  <c r="G1064" i="3"/>
  <c r="D1064" i="3"/>
  <c r="V1063" i="3"/>
  <c r="P1063" i="3"/>
  <c r="J1063" i="3"/>
  <c r="G1063" i="3"/>
  <c r="D1063" i="3"/>
  <c r="V1062" i="3"/>
  <c r="P1062" i="3"/>
  <c r="J1062" i="3"/>
  <c r="G1062" i="3"/>
  <c r="D1062" i="3"/>
  <c r="V1061" i="3"/>
  <c r="P1061" i="3"/>
  <c r="J1061" i="3"/>
  <c r="G1061" i="3"/>
  <c r="D1061" i="3"/>
  <c r="V1060" i="3"/>
  <c r="P1060" i="3"/>
  <c r="J1060" i="3"/>
  <c r="G1060" i="3"/>
  <c r="D1060" i="3"/>
  <c r="V1058" i="3"/>
  <c r="P1058" i="3"/>
  <c r="J1058" i="3"/>
  <c r="G1058" i="3"/>
  <c r="D1058" i="3"/>
  <c r="V1057" i="3"/>
  <c r="P1057" i="3"/>
  <c r="J1057" i="3"/>
  <c r="G1057" i="3"/>
  <c r="D1057" i="3"/>
  <c r="V1055" i="3"/>
  <c r="P1055" i="3"/>
  <c r="J1055" i="3"/>
  <c r="G1055" i="3"/>
  <c r="D1055" i="3"/>
  <c r="V1054" i="3"/>
  <c r="P1054" i="3"/>
  <c r="J1054" i="3"/>
  <c r="G1054" i="3"/>
  <c r="D1054" i="3"/>
  <c r="V1053" i="3"/>
  <c r="P1053" i="3"/>
  <c r="J1053" i="3"/>
  <c r="G1053" i="3"/>
  <c r="D1053" i="3"/>
  <c r="V1052" i="3"/>
  <c r="P1052" i="3"/>
  <c r="J1052" i="3"/>
  <c r="G1052" i="3"/>
  <c r="D1052" i="3"/>
  <c r="X1051" i="3"/>
  <c r="X1045" i="3" s="1"/>
  <c r="X1042" i="3" s="1"/>
  <c r="W1051" i="3"/>
  <c r="W1045" i="3" s="1"/>
  <c r="R1051" i="3"/>
  <c r="R1045" i="3" s="1"/>
  <c r="R1042" i="3" s="1"/>
  <c r="Q1051" i="3"/>
  <c r="Q1045" i="3" s="1"/>
  <c r="L1051" i="3"/>
  <c r="L1045" i="3" s="1"/>
  <c r="L1042" i="3" s="1"/>
  <c r="K1051" i="3"/>
  <c r="I1051" i="3"/>
  <c r="I1045" i="3" s="1"/>
  <c r="I1042" i="3" s="1"/>
  <c r="H1051" i="3"/>
  <c r="F1051" i="3"/>
  <c r="F1045" i="3" s="1"/>
  <c r="F1042" i="3" s="1"/>
  <c r="E1051" i="3"/>
  <c r="E1045" i="3" s="1"/>
  <c r="V1050" i="3"/>
  <c r="P1050" i="3"/>
  <c r="J1050" i="3"/>
  <c r="G1050" i="3"/>
  <c r="D1050" i="3"/>
  <c r="V1049" i="3"/>
  <c r="P1049" i="3"/>
  <c r="J1049" i="3"/>
  <c r="G1049" i="3"/>
  <c r="D1049" i="3"/>
  <c r="V1048" i="3"/>
  <c r="P1048" i="3"/>
  <c r="J1048" i="3"/>
  <c r="G1048" i="3"/>
  <c r="D1048" i="3"/>
  <c r="V1047" i="3"/>
  <c r="P1047" i="3"/>
  <c r="J1047" i="3"/>
  <c r="G1047" i="3"/>
  <c r="D1047" i="3"/>
  <c r="V1046" i="3"/>
  <c r="P1046" i="3"/>
  <c r="J1046" i="3"/>
  <c r="G1046" i="3"/>
  <c r="D1046" i="3"/>
  <c r="V1044" i="3"/>
  <c r="P1044" i="3"/>
  <c r="J1044" i="3"/>
  <c r="G1044" i="3"/>
  <c r="D1044" i="3"/>
  <c r="V1043" i="3"/>
  <c r="P1043" i="3"/>
  <c r="J1043" i="3"/>
  <c r="G1043" i="3"/>
  <c r="D1043" i="3"/>
  <c r="V1041" i="3"/>
  <c r="P1041" i="3"/>
  <c r="J1041" i="3"/>
  <c r="G1041" i="3"/>
  <c r="D1041" i="3"/>
  <c r="V1040" i="3"/>
  <c r="P1040" i="3"/>
  <c r="J1040" i="3"/>
  <c r="G1040" i="3"/>
  <c r="D1040" i="3"/>
  <c r="V1039" i="3"/>
  <c r="P1039" i="3"/>
  <c r="J1039" i="3"/>
  <c r="G1039" i="3"/>
  <c r="D1039" i="3"/>
  <c r="V1038" i="3"/>
  <c r="P1038" i="3"/>
  <c r="J1038" i="3"/>
  <c r="G1038" i="3"/>
  <c r="D1038" i="3"/>
  <c r="X1037" i="3"/>
  <c r="X1031" i="3" s="1"/>
  <c r="X1028" i="3" s="1"/>
  <c r="W1037" i="3"/>
  <c r="W1031" i="3" s="1"/>
  <c r="W1028" i="3" s="1"/>
  <c r="R1037" i="3"/>
  <c r="R1031" i="3" s="1"/>
  <c r="R1028" i="3" s="1"/>
  <c r="Q1037" i="3"/>
  <c r="Q1031" i="3" s="1"/>
  <c r="L1037" i="3"/>
  <c r="L1031" i="3" s="1"/>
  <c r="L1028" i="3" s="1"/>
  <c r="K1037" i="3"/>
  <c r="I1037" i="3"/>
  <c r="I1031" i="3" s="1"/>
  <c r="I1028" i="3" s="1"/>
  <c r="H1037" i="3"/>
  <c r="H1031" i="3" s="1"/>
  <c r="F1037" i="3"/>
  <c r="F1031" i="3" s="1"/>
  <c r="F1028" i="3" s="1"/>
  <c r="E1037" i="3"/>
  <c r="E1031" i="3" s="1"/>
  <c r="E1028" i="3" s="1"/>
  <c r="V1036" i="3"/>
  <c r="P1036" i="3"/>
  <c r="J1036" i="3"/>
  <c r="G1036" i="3"/>
  <c r="D1036" i="3"/>
  <c r="V1035" i="3"/>
  <c r="P1035" i="3"/>
  <c r="J1035" i="3"/>
  <c r="G1035" i="3"/>
  <c r="D1035" i="3"/>
  <c r="V1034" i="3"/>
  <c r="P1034" i="3"/>
  <c r="J1034" i="3"/>
  <c r="G1034" i="3"/>
  <c r="D1034" i="3"/>
  <c r="V1033" i="3"/>
  <c r="P1033" i="3"/>
  <c r="J1033" i="3"/>
  <c r="G1033" i="3"/>
  <c r="D1033" i="3"/>
  <c r="V1032" i="3"/>
  <c r="P1032" i="3"/>
  <c r="J1032" i="3"/>
  <c r="G1032" i="3"/>
  <c r="D1032" i="3"/>
  <c r="V1030" i="3"/>
  <c r="P1030" i="3"/>
  <c r="J1030" i="3"/>
  <c r="G1030" i="3"/>
  <c r="D1030" i="3"/>
  <c r="V1029" i="3"/>
  <c r="P1029" i="3"/>
  <c r="J1029" i="3"/>
  <c r="G1029" i="3"/>
  <c r="D1029" i="3"/>
  <c r="V1027" i="3"/>
  <c r="P1027" i="3"/>
  <c r="J1027" i="3"/>
  <c r="G1027" i="3"/>
  <c r="D1027" i="3"/>
  <c r="V1026" i="3"/>
  <c r="P1026" i="3"/>
  <c r="J1026" i="3"/>
  <c r="G1026" i="3"/>
  <c r="D1026" i="3"/>
  <c r="V1025" i="3"/>
  <c r="P1025" i="3"/>
  <c r="J1025" i="3"/>
  <c r="G1025" i="3"/>
  <c r="D1025" i="3"/>
  <c r="V1024" i="3"/>
  <c r="P1024" i="3"/>
  <c r="J1024" i="3"/>
  <c r="G1024" i="3"/>
  <c r="D1024" i="3"/>
  <c r="X1023" i="3"/>
  <c r="X1017" i="3" s="1"/>
  <c r="W1023" i="3"/>
  <c r="W1017" i="3" s="1"/>
  <c r="R1023" i="3"/>
  <c r="R1017" i="3" s="1"/>
  <c r="R1014" i="3" s="1"/>
  <c r="Q1023" i="3"/>
  <c r="Q1017" i="3" s="1"/>
  <c r="L1023" i="3"/>
  <c r="K1023" i="3"/>
  <c r="K1017" i="3" s="1"/>
  <c r="I1023" i="3"/>
  <c r="I1017" i="3" s="1"/>
  <c r="I1014" i="3" s="1"/>
  <c r="H1023" i="3"/>
  <c r="H1017" i="3" s="1"/>
  <c r="F1023" i="3"/>
  <c r="F1017" i="3" s="1"/>
  <c r="E1023" i="3"/>
  <c r="E1017" i="3" s="1"/>
  <c r="E1014" i="3" s="1"/>
  <c r="V1022" i="3"/>
  <c r="P1022" i="3"/>
  <c r="J1022" i="3"/>
  <c r="G1022" i="3"/>
  <c r="D1022" i="3"/>
  <c r="V1021" i="3"/>
  <c r="P1021" i="3"/>
  <c r="J1021" i="3"/>
  <c r="G1021" i="3"/>
  <c r="D1021" i="3"/>
  <c r="V1020" i="3"/>
  <c r="P1020" i="3"/>
  <c r="J1020" i="3"/>
  <c r="G1020" i="3"/>
  <c r="D1020" i="3"/>
  <c r="V1019" i="3"/>
  <c r="P1019" i="3"/>
  <c r="J1019" i="3"/>
  <c r="G1019" i="3"/>
  <c r="D1019" i="3"/>
  <c r="V1018" i="3"/>
  <c r="P1018" i="3"/>
  <c r="J1018" i="3"/>
  <c r="G1018" i="3"/>
  <c r="D1018" i="3"/>
  <c r="V1016" i="3"/>
  <c r="P1016" i="3"/>
  <c r="J1016" i="3"/>
  <c r="G1016" i="3"/>
  <c r="D1016" i="3"/>
  <c r="V1015" i="3"/>
  <c r="P1015" i="3"/>
  <c r="J1015" i="3"/>
  <c r="G1015" i="3"/>
  <c r="D1015" i="3"/>
  <c r="V999" i="3"/>
  <c r="P999" i="3"/>
  <c r="J999" i="3"/>
  <c r="G999" i="3"/>
  <c r="D999" i="3"/>
  <c r="V998" i="3"/>
  <c r="P998" i="3"/>
  <c r="J998" i="3"/>
  <c r="G998" i="3"/>
  <c r="D998" i="3"/>
  <c r="V997" i="3"/>
  <c r="P997" i="3"/>
  <c r="J997" i="3"/>
  <c r="G997" i="3"/>
  <c r="D997" i="3"/>
  <c r="V996" i="3"/>
  <c r="P996" i="3"/>
  <c r="J996" i="3"/>
  <c r="G996" i="3"/>
  <c r="D996" i="3"/>
  <c r="X995" i="3"/>
  <c r="X989" i="3" s="1"/>
  <c r="X986" i="3" s="1"/>
  <c r="W995" i="3"/>
  <c r="R995" i="3"/>
  <c r="R989" i="3" s="1"/>
  <c r="R986" i="3" s="1"/>
  <c r="Q995" i="3"/>
  <c r="Q989" i="3" s="1"/>
  <c r="Q986" i="3" s="1"/>
  <c r="L995" i="3"/>
  <c r="L989" i="3" s="1"/>
  <c r="L986" i="3" s="1"/>
  <c r="K995" i="3"/>
  <c r="K989" i="3" s="1"/>
  <c r="I995" i="3"/>
  <c r="I989" i="3" s="1"/>
  <c r="I986" i="3" s="1"/>
  <c r="H995" i="3"/>
  <c r="H989" i="3" s="1"/>
  <c r="H986" i="3" s="1"/>
  <c r="F995" i="3"/>
  <c r="F989" i="3" s="1"/>
  <c r="F986" i="3" s="1"/>
  <c r="E995" i="3"/>
  <c r="E989" i="3" s="1"/>
  <c r="E986" i="3" s="1"/>
  <c r="V994" i="3"/>
  <c r="P994" i="3"/>
  <c r="J994" i="3"/>
  <c r="G994" i="3"/>
  <c r="D994" i="3"/>
  <c r="V993" i="3"/>
  <c r="P993" i="3"/>
  <c r="J993" i="3"/>
  <c r="G993" i="3"/>
  <c r="D993" i="3"/>
  <c r="V992" i="3"/>
  <c r="P992" i="3"/>
  <c r="J992" i="3"/>
  <c r="G992" i="3"/>
  <c r="D992" i="3"/>
  <c r="V991" i="3"/>
  <c r="P991" i="3"/>
  <c r="J991" i="3"/>
  <c r="G991" i="3"/>
  <c r="D991" i="3"/>
  <c r="V990" i="3"/>
  <c r="P990" i="3"/>
  <c r="J990" i="3"/>
  <c r="G990" i="3"/>
  <c r="D990" i="3"/>
  <c r="V988" i="3"/>
  <c r="P988" i="3"/>
  <c r="J988" i="3"/>
  <c r="G988" i="3"/>
  <c r="D988" i="3"/>
  <c r="V987" i="3"/>
  <c r="P987" i="3"/>
  <c r="J987" i="3"/>
  <c r="G987" i="3"/>
  <c r="D987" i="3"/>
  <c r="V985" i="3"/>
  <c r="P985" i="3"/>
  <c r="J985" i="3"/>
  <c r="G985" i="3"/>
  <c r="D985" i="3"/>
  <c r="V984" i="3"/>
  <c r="P984" i="3"/>
  <c r="J984" i="3"/>
  <c r="G984" i="3"/>
  <c r="D984" i="3"/>
  <c r="V983" i="3"/>
  <c r="P983" i="3"/>
  <c r="J983" i="3"/>
  <c r="G983" i="3"/>
  <c r="D983" i="3"/>
  <c r="V982" i="3"/>
  <c r="P982" i="3"/>
  <c r="J982" i="3"/>
  <c r="G982" i="3"/>
  <c r="D982" i="3"/>
  <c r="X981" i="3"/>
  <c r="X975" i="3" s="1"/>
  <c r="X972" i="3" s="1"/>
  <c r="W981" i="3"/>
  <c r="R981" i="3"/>
  <c r="R975" i="3" s="1"/>
  <c r="R972" i="3" s="1"/>
  <c r="Q981" i="3"/>
  <c r="L981" i="3"/>
  <c r="L975" i="3" s="1"/>
  <c r="L972" i="3" s="1"/>
  <c r="K981" i="3"/>
  <c r="K975" i="3" s="1"/>
  <c r="K972" i="3" s="1"/>
  <c r="I981" i="3"/>
  <c r="I975" i="3" s="1"/>
  <c r="I972" i="3" s="1"/>
  <c r="H981" i="3"/>
  <c r="H975" i="3" s="1"/>
  <c r="F981" i="3"/>
  <c r="E981" i="3"/>
  <c r="E975" i="3" s="1"/>
  <c r="E972" i="3" s="1"/>
  <c r="V980" i="3"/>
  <c r="P980" i="3"/>
  <c r="J980" i="3"/>
  <c r="G980" i="3"/>
  <c r="D980" i="3"/>
  <c r="V979" i="3"/>
  <c r="P979" i="3"/>
  <c r="J979" i="3"/>
  <c r="G979" i="3"/>
  <c r="D979" i="3"/>
  <c r="V978" i="3"/>
  <c r="P978" i="3"/>
  <c r="J978" i="3"/>
  <c r="G978" i="3"/>
  <c r="D978" i="3"/>
  <c r="V977" i="3"/>
  <c r="P977" i="3"/>
  <c r="J977" i="3"/>
  <c r="G977" i="3"/>
  <c r="D977" i="3"/>
  <c r="V976" i="3"/>
  <c r="P976" i="3"/>
  <c r="J976" i="3"/>
  <c r="G976" i="3"/>
  <c r="D976" i="3"/>
  <c r="Q975" i="3"/>
  <c r="Q972" i="3" s="1"/>
  <c r="V974" i="3"/>
  <c r="P974" i="3"/>
  <c r="J974" i="3"/>
  <c r="G974" i="3"/>
  <c r="D974" i="3"/>
  <c r="V973" i="3"/>
  <c r="P973" i="3"/>
  <c r="J973" i="3"/>
  <c r="G973" i="3"/>
  <c r="D973" i="3"/>
  <c r="V971" i="3"/>
  <c r="P971" i="3"/>
  <c r="J971" i="3"/>
  <c r="G971" i="3"/>
  <c r="D971" i="3"/>
  <c r="V970" i="3"/>
  <c r="P970" i="3"/>
  <c r="J970" i="3"/>
  <c r="G970" i="3"/>
  <c r="D970" i="3"/>
  <c r="V969" i="3"/>
  <c r="P969" i="3"/>
  <c r="J969" i="3"/>
  <c r="G969" i="3"/>
  <c r="D969" i="3"/>
  <c r="V968" i="3"/>
  <c r="P968" i="3"/>
  <c r="J968" i="3"/>
  <c r="G968" i="3"/>
  <c r="D968" i="3"/>
  <c r="X967" i="3"/>
  <c r="W967" i="3"/>
  <c r="W961" i="3" s="1"/>
  <c r="W958" i="3" s="1"/>
  <c r="R967" i="3"/>
  <c r="R961" i="3" s="1"/>
  <c r="R958" i="3" s="1"/>
  <c r="Q967" i="3"/>
  <c r="L967" i="3"/>
  <c r="L961" i="3" s="1"/>
  <c r="L958" i="3" s="1"/>
  <c r="K967" i="3"/>
  <c r="K961" i="3" s="1"/>
  <c r="K958" i="3" s="1"/>
  <c r="I967" i="3"/>
  <c r="H967" i="3"/>
  <c r="H961" i="3" s="1"/>
  <c r="H958" i="3" s="1"/>
  <c r="F967" i="3"/>
  <c r="F961" i="3" s="1"/>
  <c r="F958" i="3" s="1"/>
  <c r="E967" i="3"/>
  <c r="E961" i="3" s="1"/>
  <c r="E958" i="3" s="1"/>
  <c r="V966" i="3"/>
  <c r="P966" i="3"/>
  <c r="J966" i="3"/>
  <c r="G966" i="3"/>
  <c r="D966" i="3"/>
  <c r="V965" i="3"/>
  <c r="P965" i="3"/>
  <c r="J965" i="3"/>
  <c r="G965" i="3"/>
  <c r="D965" i="3"/>
  <c r="V964" i="3"/>
  <c r="P964" i="3"/>
  <c r="J964" i="3"/>
  <c r="G964" i="3"/>
  <c r="D964" i="3"/>
  <c r="V963" i="3"/>
  <c r="P963" i="3"/>
  <c r="J963" i="3"/>
  <c r="G963" i="3"/>
  <c r="D963" i="3"/>
  <c r="V962" i="3"/>
  <c r="P962" i="3"/>
  <c r="J962" i="3"/>
  <c r="G962" i="3"/>
  <c r="D962" i="3"/>
  <c r="V960" i="3"/>
  <c r="P960" i="3"/>
  <c r="J960" i="3"/>
  <c r="G960" i="3"/>
  <c r="D960" i="3"/>
  <c r="V959" i="3"/>
  <c r="P959" i="3"/>
  <c r="J959" i="3"/>
  <c r="G959" i="3"/>
  <c r="D959" i="3"/>
  <c r="V943" i="3"/>
  <c r="P943" i="3"/>
  <c r="J943" i="3"/>
  <c r="G943" i="3"/>
  <c r="D943" i="3"/>
  <c r="V942" i="3"/>
  <c r="P942" i="3"/>
  <c r="J942" i="3"/>
  <c r="G942" i="3"/>
  <c r="D942" i="3"/>
  <c r="V941" i="3"/>
  <c r="P941" i="3"/>
  <c r="J941" i="3"/>
  <c r="G941" i="3"/>
  <c r="D941" i="3"/>
  <c r="V940" i="3"/>
  <c r="P940" i="3"/>
  <c r="J940" i="3"/>
  <c r="G940" i="3"/>
  <c r="D940" i="3"/>
  <c r="X939" i="3"/>
  <c r="X933" i="3" s="1"/>
  <c r="X930" i="3" s="1"/>
  <c r="W939" i="3"/>
  <c r="R939" i="3"/>
  <c r="R933" i="3" s="1"/>
  <c r="R930" i="3" s="1"/>
  <c r="Q939" i="3"/>
  <c r="Q933" i="3" s="1"/>
  <c r="Q930" i="3" s="1"/>
  <c r="L939" i="3"/>
  <c r="L933" i="3" s="1"/>
  <c r="L930" i="3" s="1"/>
  <c r="K939" i="3"/>
  <c r="I939" i="3"/>
  <c r="I933" i="3" s="1"/>
  <c r="I930" i="3" s="1"/>
  <c r="H939" i="3"/>
  <c r="F939" i="3"/>
  <c r="F933" i="3" s="1"/>
  <c r="F930" i="3" s="1"/>
  <c r="E939" i="3"/>
  <c r="E933" i="3" s="1"/>
  <c r="V938" i="3"/>
  <c r="P938" i="3"/>
  <c r="J938" i="3"/>
  <c r="G938" i="3"/>
  <c r="D938" i="3"/>
  <c r="V937" i="3"/>
  <c r="P937" i="3"/>
  <c r="J937" i="3"/>
  <c r="G937" i="3"/>
  <c r="D937" i="3"/>
  <c r="V936" i="3"/>
  <c r="P936" i="3"/>
  <c r="J936" i="3"/>
  <c r="G936" i="3"/>
  <c r="D936" i="3"/>
  <c r="V935" i="3"/>
  <c r="P935" i="3"/>
  <c r="J935" i="3"/>
  <c r="G935" i="3"/>
  <c r="D935" i="3"/>
  <c r="V934" i="3"/>
  <c r="P934" i="3"/>
  <c r="J934" i="3"/>
  <c r="G934" i="3"/>
  <c r="D934" i="3"/>
  <c r="V932" i="3"/>
  <c r="P932" i="3"/>
  <c r="J932" i="3"/>
  <c r="G932" i="3"/>
  <c r="D932" i="3"/>
  <c r="V931" i="3"/>
  <c r="P931" i="3"/>
  <c r="J931" i="3"/>
  <c r="G931" i="3"/>
  <c r="D931" i="3"/>
  <c r="V929" i="3"/>
  <c r="P929" i="3"/>
  <c r="J929" i="3"/>
  <c r="G929" i="3"/>
  <c r="D929" i="3"/>
  <c r="V928" i="3"/>
  <c r="P928" i="3"/>
  <c r="J928" i="3"/>
  <c r="G928" i="3"/>
  <c r="D928" i="3"/>
  <c r="V927" i="3"/>
  <c r="P927" i="3"/>
  <c r="J927" i="3"/>
  <c r="G927" i="3"/>
  <c r="D927" i="3"/>
  <c r="V926" i="3"/>
  <c r="P926" i="3"/>
  <c r="J926" i="3"/>
  <c r="G926" i="3"/>
  <c r="D926" i="3"/>
  <c r="X925" i="3"/>
  <c r="X919" i="3" s="1"/>
  <c r="X916" i="3" s="1"/>
  <c r="W925" i="3"/>
  <c r="W919" i="3" s="1"/>
  <c r="R925" i="3"/>
  <c r="R919" i="3" s="1"/>
  <c r="R916" i="3" s="1"/>
  <c r="Q925" i="3"/>
  <c r="Q919" i="3" s="1"/>
  <c r="Q916" i="3" s="1"/>
  <c r="L925" i="3"/>
  <c r="L919" i="3" s="1"/>
  <c r="L916" i="3" s="1"/>
  <c r="K925" i="3"/>
  <c r="I925" i="3"/>
  <c r="I919" i="3" s="1"/>
  <c r="I916" i="3" s="1"/>
  <c r="H925" i="3"/>
  <c r="F925" i="3"/>
  <c r="F919" i="3" s="1"/>
  <c r="F916" i="3" s="1"/>
  <c r="E925" i="3"/>
  <c r="E919" i="3" s="1"/>
  <c r="V924" i="3"/>
  <c r="P924" i="3"/>
  <c r="J924" i="3"/>
  <c r="G924" i="3"/>
  <c r="D924" i="3"/>
  <c r="V923" i="3"/>
  <c r="P923" i="3"/>
  <c r="J923" i="3"/>
  <c r="G923" i="3"/>
  <c r="D923" i="3"/>
  <c r="V922" i="3"/>
  <c r="P922" i="3"/>
  <c r="J922" i="3"/>
  <c r="G922" i="3"/>
  <c r="D922" i="3"/>
  <c r="V921" i="3"/>
  <c r="P921" i="3"/>
  <c r="J921" i="3"/>
  <c r="G921" i="3"/>
  <c r="D921" i="3"/>
  <c r="V920" i="3"/>
  <c r="P920" i="3"/>
  <c r="J920" i="3"/>
  <c r="G920" i="3"/>
  <c r="D920" i="3"/>
  <c r="V918" i="3"/>
  <c r="P918" i="3"/>
  <c r="J918" i="3"/>
  <c r="G918" i="3"/>
  <c r="D918" i="3"/>
  <c r="V917" i="3"/>
  <c r="P917" i="3"/>
  <c r="J917" i="3"/>
  <c r="G917" i="3"/>
  <c r="D917" i="3"/>
  <c r="V915" i="3"/>
  <c r="P915" i="3"/>
  <c r="J915" i="3"/>
  <c r="G915" i="3"/>
  <c r="D915" i="3"/>
  <c r="V914" i="3"/>
  <c r="P914" i="3"/>
  <c r="J914" i="3"/>
  <c r="G914" i="3"/>
  <c r="D914" i="3"/>
  <c r="V913" i="3"/>
  <c r="P913" i="3"/>
  <c r="J913" i="3"/>
  <c r="G913" i="3"/>
  <c r="D913" i="3"/>
  <c r="V912" i="3"/>
  <c r="P912" i="3"/>
  <c r="J912" i="3"/>
  <c r="G912" i="3"/>
  <c r="D912" i="3"/>
  <c r="X911" i="3"/>
  <c r="X905" i="3" s="1"/>
  <c r="W911" i="3"/>
  <c r="W905" i="3" s="1"/>
  <c r="W902" i="3" s="1"/>
  <c r="R911" i="3"/>
  <c r="R905" i="3" s="1"/>
  <c r="Q911" i="3"/>
  <c r="L911" i="3"/>
  <c r="K911" i="3"/>
  <c r="K905" i="3" s="1"/>
  <c r="I911" i="3"/>
  <c r="I905" i="3" s="1"/>
  <c r="I902" i="3" s="1"/>
  <c r="H911" i="3"/>
  <c r="H905" i="3" s="1"/>
  <c r="F911" i="3"/>
  <c r="F905" i="3" s="1"/>
  <c r="F902" i="3" s="1"/>
  <c r="E911" i="3"/>
  <c r="E905" i="3" s="1"/>
  <c r="E902" i="3" s="1"/>
  <c r="V910" i="3"/>
  <c r="P910" i="3"/>
  <c r="J910" i="3"/>
  <c r="G910" i="3"/>
  <c r="D910" i="3"/>
  <c r="V909" i="3"/>
  <c r="P909" i="3"/>
  <c r="J909" i="3"/>
  <c r="G909" i="3"/>
  <c r="D909" i="3"/>
  <c r="V908" i="3"/>
  <c r="P908" i="3"/>
  <c r="J908" i="3"/>
  <c r="G908" i="3"/>
  <c r="D908" i="3"/>
  <c r="V907" i="3"/>
  <c r="P907" i="3"/>
  <c r="J907" i="3"/>
  <c r="G907" i="3"/>
  <c r="D907" i="3"/>
  <c r="V906" i="3"/>
  <c r="P906" i="3"/>
  <c r="J906" i="3"/>
  <c r="G906" i="3"/>
  <c r="D906" i="3"/>
  <c r="Q905" i="3"/>
  <c r="V904" i="3"/>
  <c r="P904" i="3"/>
  <c r="J904" i="3"/>
  <c r="G904" i="3"/>
  <c r="D904" i="3"/>
  <c r="V903" i="3"/>
  <c r="P903" i="3"/>
  <c r="J903" i="3"/>
  <c r="G903" i="3"/>
  <c r="D903" i="3"/>
  <c r="V887" i="3"/>
  <c r="P887" i="3"/>
  <c r="J887" i="3"/>
  <c r="G887" i="3"/>
  <c r="D887" i="3"/>
  <c r="V886" i="3"/>
  <c r="P886" i="3"/>
  <c r="J886" i="3"/>
  <c r="G886" i="3"/>
  <c r="D886" i="3"/>
  <c r="V885" i="3"/>
  <c r="P885" i="3"/>
  <c r="J885" i="3"/>
  <c r="G885" i="3"/>
  <c r="D885" i="3"/>
  <c r="V884" i="3"/>
  <c r="P884" i="3"/>
  <c r="J884" i="3"/>
  <c r="G884" i="3"/>
  <c r="D884" i="3"/>
  <c r="X883" i="3"/>
  <c r="X877" i="3" s="1"/>
  <c r="X874" i="3" s="1"/>
  <c r="W883" i="3"/>
  <c r="R883" i="3"/>
  <c r="R877" i="3" s="1"/>
  <c r="R874" i="3" s="1"/>
  <c r="Q883" i="3"/>
  <c r="Q877" i="3" s="1"/>
  <c r="L883" i="3"/>
  <c r="L877" i="3" s="1"/>
  <c r="L874" i="3" s="1"/>
  <c r="K883" i="3"/>
  <c r="I883" i="3"/>
  <c r="I877" i="3" s="1"/>
  <c r="I874" i="3" s="1"/>
  <c r="H883" i="3"/>
  <c r="F883" i="3"/>
  <c r="E883" i="3"/>
  <c r="E877" i="3" s="1"/>
  <c r="E874" i="3" s="1"/>
  <c r="V882" i="3"/>
  <c r="P882" i="3"/>
  <c r="J882" i="3"/>
  <c r="G882" i="3"/>
  <c r="D882" i="3"/>
  <c r="V881" i="3"/>
  <c r="P881" i="3"/>
  <c r="J881" i="3"/>
  <c r="G881" i="3"/>
  <c r="D881" i="3"/>
  <c r="V880" i="3"/>
  <c r="P880" i="3"/>
  <c r="J880" i="3"/>
  <c r="G880" i="3"/>
  <c r="D880" i="3"/>
  <c r="V879" i="3"/>
  <c r="P879" i="3"/>
  <c r="J879" i="3"/>
  <c r="G879" i="3"/>
  <c r="D879" i="3"/>
  <c r="V878" i="3"/>
  <c r="P878" i="3"/>
  <c r="J878" i="3"/>
  <c r="G878" i="3"/>
  <c r="D878" i="3"/>
  <c r="V876" i="3"/>
  <c r="P876" i="3"/>
  <c r="J876" i="3"/>
  <c r="G876" i="3"/>
  <c r="D876" i="3"/>
  <c r="V875" i="3"/>
  <c r="P875" i="3"/>
  <c r="J875" i="3"/>
  <c r="G875" i="3"/>
  <c r="D875" i="3"/>
  <c r="V873" i="3"/>
  <c r="P873" i="3"/>
  <c r="J873" i="3"/>
  <c r="G873" i="3"/>
  <c r="D873" i="3"/>
  <c r="V872" i="3"/>
  <c r="P872" i="3"/>
  <c r="J872" i="3"/>
  <c r="G872" i="3"/>
  <c r="D872" i="3"/>
  <c r="V871" i="3"/>
  <c r="P871" i="3"/>
  <c r="J871" i="3"/>
  <c r="G871" i="3"/>
  <c r="D871" i="3"/>
  <c r="V870" i="3"/>
  <c r="P870" i="3"/>
  <c r="J870" i="3"/>
  <c r="G870" i="3"/>
  <c r="D870" i="3"/>
  <c r="X869" i="3"/>
  <c r="X863" i="3" s="1"/>
  <c r="X860" i="3" s="1"/>
  <c r="W869" i="3"/>
  <c r="W863" i="3" s="1"/>
  <c r="W860" i="3" s="1"/>
  <c r="R869" i="3"/>
  <c r="R863" i="3" s="1"/>
  <c r="R860" i="3" s="1"/>
  <c r="Q869" i="3"/>
  <c r="L869" i="3"/>
  <c r="L863" i="3" s="1"/>
  <c r="L860" i="3" s="1"/>
  <c r="K869" i="3"/>
  <c r="K863" i="3" s="1"/>
  <c r="I869" i="3"/>
  <c r="I863" i="3" s="1"/>
  <c r="I860" i="3" s="1"/>
  <c r="H869" i="3"/>
  <c r="F869" i="3"/>
  <c r="F863" i="3" s="1"/>
  <c r="F860" i="3" s="1"/>
  <c r="E869" i="3"/>
  <c r="E863" i="3" s="1"/>
  <c r="E860" i="3" s="1"/>
  <c r="V868" i="3"/>
  <c r="P868" i="3"/>
  <c r="J868" i="3"/>
  <c r="G868" i="3"/>
  <c r="D868" i="3"/>
  <c r="V867" i="3"/>
  <c r="P867" i="3"/>
  <c r="J867" i="3"/>
  <c r="G867" i="3"/>
  <c r="D867" i="3"/>
  <c r="V866" i="3"/>
  <c r="P866" i="3"/>
  <c r="J866" i="3"/>
  <c r="G866" i="3"/>
  <c r="D866" i="3"/>
  <c r="V865" i="3"/>
  <c r="P865" i="3"/>
  <c r="J865" i="3"/>
  <c r="G865" i="3"/>
  <c r="D865" i="3"/>
  <c r="V864" i="3"/>
  <c r="P864" i="3"/>
  <c r="J864" i="3"/>
  <c r="G864" i="3"/>
  <c r="D864" i="3"/>
  <c r="V862" i="3"/>
  <c r="P862" i="3"/>
  <c r="J862" i="3"/>
  <c r="G862" i="3"/>
  <c r="D862" i="3"/>
  <c r="V861" i="3"/>
  <c r="P861" i="3"/>
  <c r="J861" i="3"/>
  <c r="G861" i="3"/>
  <c r="D861" i="3"/>
  <c r="V859" i="3"/>
  <c r="P859" i="3"/>
  <c r="J859" i="3"/>
  <c r="G859" i="3"/>
  <c r="D859" i="3"/>
  <c r="V858" i="3"/>
  <c r="P858" i="3"/>
  <c r="J858" i="3"/>
  <c r="G858" i="3"/>
  <c r="D858" i="3"/>
  <c r="V857" i="3"/>
  <c r="P857" i="3"/>
  <c r="J857" i="3"/>
  <c r="G857" i="3"/>
  <c r="D857" i="3"/>
  <c r="V856" i="3"/>
  <c r="P856" i="3"/>
  <c r="J856" i="3"/>
  <c r="G856" i="3"/>
  <c r="D856" i="3"/>
  <c r="X855" i="3"/>
  <c r="X849" i="3" s="1"/>
  <c r="X846" i="3" s="1"/>
  <c r="W855" i="3"/>
  <c r="W849" i="3" s="1"/>
  <c r="R855" i="3"/>
  <c r="R849" i="3" s="1"/>
  <c r="R846" i="3" s="1"/>
  <c r="Q855" i="3"/>
  <c r="L855" i="3"/>
  <c r="L849" i="3" s="1"/>
  <c r="L846" i="3" s="1"/>
  <c r="K855" i="3"/>
  <c r="K849" i="3" s="1"/>
  <c r="I855" i="3"/>
  <c r="I849" i="3" s="1"/>
  <c r="I846" i="3" s="1"/>
  <c r="H855" i="3"/>
  <c r="F855" i="3"/>
  <c r="F849" i="3" s="1"/>
  <c r="F846" i="3" s="1"/>
  <c r="E855" i="3"/>
  <c r="E849" i="3" s="1"/>
  <c r="V854" i="3"/>
  <c r="P854" i="3"/>
  <c r="J854" i="3"/>
  <c r="G854" i="3"/>
  <c r="D854" i="3"/>
  <c r="V853" i="3"/>
  <c r="P853" i="3"/>
  <c r="J853" i="3"/>
  <c r="G853" i="3"/>
  <c r="D853" i="3"/>
  <c r="V852" i="3"/>
  <c r="P852" i="3"/>
  <c r="J852" i="3"/>
  <c r="G852" i="3"/>
  <c r="D852" i="3"/>
  <c r="V851" i="3"/>
  <c r="P851" i="3"/>
  <c r="J851" i="3"/>
  <c r="G851" i="3"/>
  <c r="D851" i="3"/>
  <c r="V850" i="3"/>
  <c r="P850" i="3"/>
  <c r="J850" i="3"/>
  <c r="G850" i="3"/>
  <c r="D850" i="3"/>
  <c r="V848" i="3"/>
  <c r="P848" i="3"/>
  <c r="J848" i="3"/>
  <c r="G848" i="3"/>
  <c r="D848" i="3"/>
  <c r="V847" i="3"/>
  <c r="P847" i="3"/>
  <c r="J847" i="3"/>
  <c r="G847" i="3"/>
  <c r="D847" i="3"/>
  <c r="V845" i="3"/>
  <c r="P845" i="3"/>
  <c r="J845" i="3"/>
  <c r="G845" i="3"/>
  <c r="D845" i="3"/>
  <c r="V844" i="3"/>
  <c r="P844" i="3"/>
  <c r="J844" i="3"/>
  <c r="G844" i="3"/>
  <c r="D844" i="3"/>
  <c r="V843" i="3"/>
  <c r="P843" i="3"/>
  <c r="J843" i="3"/>
  <c r="G843" i="3"/>
  <c r="D843" i="3"/>
  <c r="V842" i="3"/>
  <c r="P842" i="3"/>
  <c r="J842" i="3"/>
  <c r="G842" i="3"/>
  <c r="D842" i="3"/>
  <c r="X841" i="3"/>
  <c r="X835" i="3" s="1"/>
  <c r="X832" i="3" s="1"/>
  <c r="W841" i="3"/>
  <c r="W835" i="3" s="1"/>
  <c r="R841" i="3"/>
  <c r="R835" i="3" s="1"/>
  <c r="R832" i="3" s="1"/>
  <c r="Q841" i="3"/>
  <c r="L841" i="3"/>
  <c r="L835" i="3" s="1"/>
  <c r="L832" i="3" s="1"/>
  <c r="K841" i="3"/>
  <c r="I841" i="3"/>
  <c r="I835" i="3" s="1"/>
  <c r="I832" i="3" s="1"/>
  <c r="H841" i="3"/>
  <c r="F841" i="3"/>
  <c r="F835" i="3" s="1"/>
  <c r="F832" i="3" s="1"/>
  <c r="E841" i="3"/>
  <c r="E835" i="3" s="1"/>
  <c r="E832" i="3" s="1"/>
  <c r="V840" i="3"/>
  <c r="P840" i="3"/>
  <c r="J840" i="3"/>
  <c r="G840" i="3"/>
  <c r="D840" i="3"/>
  <c r="V839" i="3"/>
  <c r="P839" i="3"/>
  <c r="J839" i="3"/>
  <c r="G839" i="3"/>
  <c r="D839" i="3"/>
  <c r="V838" i="3"/>
  <c r="P838" i="3"/>
  <c r="J838" i="3"/>
  <c r="G838" i="3"/>
  <c r="D838" i="3"/>
  <c r="V837" i="3"/>
  <c r="P837" i="3"/>
  <c r="J837" i="3"/>
  <c r="G837" i="3"/>
  <c r="D837" i="3"/>
  <c r="V836" i="3"/>
  <c r="P836" i="3"/>
  <c r="J836" i="3"/>
  <c r="G836" i="3"/>
  <c r="D836" i="3"/>
  <c r="V834" i="3"/>
  <c r="P834" i="3"/>
  <c r="J834" i="3"/>
  <c r="G834" i="3"/>
  <c r="D834" i="3"/>
  <c r="V833" i="3"/>
  <c r="P833" i="3"/>
  <c r="J833" i="3"/>
  <c r="G833" i="3"/>
  <c r="D833" i="3"/>
  <c r="V831" i="3"/>
  <c r="P831" i="3"/>
  <c r="J831" i="3"/>
  <c r="G831" i="3"/>
  <c r="D831" i="3"/>
  <c r="V830" i="3"/>
  <c r="P830" i="3"/>
  <c r="J830" i="3"/>
  <c r="G830" i="3"/>
  <c r="D830" i="3"/>
  <c r="V829" i="3"/>
  <c r="P829" i="3"/>
  <c r="J829" i="3"/>
  <c r="G829" i="3"/>
  <c r="D829" i="3"/>
  <c r="V828" i="3"/>
  <c r="P828" i="3"/>
  <c r="J828" i="3"/>
  <c r="G828" i="3"/>
  <c r="D828" i="3"/>
  <c r="X827" i="3"/>
  <c r="X821" i="3" s="1"/>
  <c r="W827" i="3"/>
  <c r="W821" i="3" s="1"/>
  <c r="W818" i="3" s="1"/>
  <c r="R827" i="3"/>
  <c r="R821" i="3" s="1"/>
  <c r="Q827" i="3"/>
  <c r="L827" i="3"/>
  <c r="L821" i="3" s="1"/>
  <c r="L818" i="3" s="1"/>
  <c r="K827" i="3"/>
  <c r="K821" i="3" s="1"/>
  <c r="I827" i="3"/>
  <c r="I821" i="3" s="1"/>
  <c r="I818" i="3" s="1"/>
  <c r="H827" i="3"/>
  <c r="F827" i="3"/>
  <c r="F821" i="3" s="1"/>
  <c r="E827" i="3"/>
  <c r="E821" i="3" s="1"/>
  <c r="E818" i="3" s="1"/>
  <c r="V826" i="3"/>
  <c r="P826" i="3"/>
  <c r="J826" i="3"/>
  <c r="G826" i="3"/>
  <c r="D826" i="3"/>
  <c r="V825" i="3"/>
  <c r="P825" i="3"/>
  <c r="J825" i="3"/>
  <c r="G825" i="3"/>
  <c r="D825" i="3"/>
  <c r="V824" i="3"/>
  <c r="P824" i="3"/>
  <c r="J824" i="3"/>
  <c r="G824" i="3"/>
  <c r="D824" i="3"/>
  <c r="V823" i="3"/>
  <c r="P823" i="3"/>
  <c r="J823" i="3"/>
  <c r="G823" i="3"/>
  <c r="D823" i="3"/>
  <c r="V822" i="3"/>
  <c r="P822" i="3"/>
  <c r="J822" i="3"/>
  <c r="G822" i="3"/>
  <c r="D822" i="3"/>
  <c r="V820" i="3"/>
  <c r="P820" i="3"/>
  <c r="J820" i="3"/>
  <c r="G820" i="3"/>
  <c r="D820" i="3"/>
  <c r="V819" i="3"/>
  <c r="P819" i="3"/>
  <c r="J819" i="3"/>
  <c r="G819" i="3"/>
  <c r="D819" i="3"/>
  <c r="V803" i="3"/>
  <c r="P803" i="3"/>
  <c r="J803" i="3"/>
  <c r="G803" i="3"/>
  <c r="D803" i="3"/>
  <c r="V802" i="3"/>
  <c r="P802" i="3"/>
  <c r="J802" i="3"/>
  <c r="G802" i="3"/>
  <c r="D802" i="3"/>
  <c r="V801" i="3"/>
  <c r="P801" i="3"/>
  <c r="J801" i="3"/>
  <c r="G801" i="3"/>
  <c r="D801" i="3"/>
  <c r="V800" i="3"/>
  <c r="P800" i="3"/>
  <c r="J800" i="3"/>
  <c r="G800" i="3"/>
  <c r="D800" i="3"/>
  <c r="X799" i="3"/>
  <c r="X793" i="3" s="1"/>
  <c r="X790" i="3" s="1"/>
  <c r="W799" i="3"/>
  <c r="W793" i="3" s="1"/>
  <c r="R799" i="3"/>
  <c r="Q799" i="3"/>
  <c r="Q793" i="3" s="1"/>
  <c r="L799" i="3"/>
  <c r="L793" i="3" s="1"/>
  <c r="L790" i="3" s="1"/>
  <c r="K799" i="3"/>
  <c r="K793" i="3" s="1"/>
  <c r="I799" i="3"/>
  <c r="I793" i="3" s="1"/>
  <c r="I790" i="3" s="1"/>
  <c r="H799" i="3"/>
  <c r="H793" i="3" s="1"/>
  <c r="H790" i="3" s="1"/>
  <c r="F799" i="3"/>
  <c r="F793" i="3" s="1"/>
  <c r="F790" i="3" s="1"/>
  <c r="E799" i="3"/>
  <c r="V798" i="3"/>
  <c r="P798" i="3"/>
  <c r="J798" i="3"/>
  <c r="G798" i="3"/>
  <c r="D798" i="3"/>
  <c r="V797" i="3"/>
  <c r="P797" i="3"/>
  <c r="J797" i="3"/>
  <c r="G797" i="3"/>
  <c r="D797" i="3"/>
  <c r="V796" i="3"/>
  <c r="P796" i="3"/>
  <c r="J796" i="3"/>
  <c r="G796" i="3"/>
  <c r="D796" i="3"/>
  <c r="V795" i="3"/>
  <c r="P795" i="3"/>
  <c r="J795" i="3"/>
  <c r="G795" i="3"/>
  <c r="D795" i="3"/>
  <c r="V794" i="3"/>
  <c r="P794" i="3"/>
  <c r="J794" i="3"/>
  <c r="G794" i="3"/>
  <c r="D794" i="3"/>
  <c r="V792" i="3"/>
  <c r="P792" i="3"/>
  <c r="J792" i="3"/>
  <c r="G792" i="3"/>
  <c r="D792" i="3"/>
  <c r="V791" i="3"/>
  <c r="P791" i="3"/>
  <c r="J791" i="3"/>
  <c r="G791" i="3"/>
  <c r="D791" i="3"/>
  <c r="V775" i="3"/>
  <c r="P775" i="3"/>
  <c r="J775" i="3"/>
  <c r="G775" i="3"/>
  <c r="D775" i="3"/>
  <c r="V774" i="3"/>
  <c r="P774" i="3"/>
  <c r="J774" i="3"/>
  <c r="G774" i="3"/>
  <c r="D774" i="3"/>
  <c r="V773" i="3"/>
  <c r="P773" i="3"/>
  <c r="J773" i="3"/>
  <c r="G773" i="3"/>
  <c r="D773" i="3"/>
  <c r="V772" i="3"/>
  <c r="P772" i="3"/>
  <c r="J772" i="3"/>
  <c r="G772" i="3"/>
  <c r="D772" i="3"/>
  <c r="X771" i="3"/>
  <c r="W765" i="3"/>
  <c r="W762" i="3" s="1"/>
  <c r="R771" i="3"/>
  <c r="R765" i="3" s="1"/>
  <c r="R762" i="3" s="1"/>
  <c r="Q771" i="3"/>
  <c r="L771" i="3"/>
  <c r="L765" i="3" s="1"/>
  <c r="L762" i="3" s="1"/>
  <c r="K771" i="3"/>
  <c r="I771" i="3"/>
  <c r="I765" i="3" s="1"/>
  <c r="I762" i="3" s="1"/>
  <c r="H771" i="3"/>
  <c r="H765" i="3" s="1"/>
  <c r="F771" i="3"/>
  <c r="F765" i="3" s="1"/>
  <c r="F762" i="3" s="1"/>
  <c r="E771" i="3"/>
  <c r="V770" i="3"/>
  <c r="P770" i="3"/>
  <c r="J770" i="3"/>
  <c r="G770" i="3"/>
  <c r="D770" i="3"/>
  <c r="V769" i="3"/>
  <c r="P769" i="3"/>
  <c r="J769" i="3"/>
  <c r="G769" i="3"/>
  <c r="D769" i="3"/>
  <c r="V768" i="3"/>
  <c r="P768" i="3"/>
  <c r="J768" i="3"/>
  <c r="G768" i="3"/>
  <c r="D768" i="3"/>
  <c r="V767" i="3"/>
  <c r="P767" i="3"/>
  <c r="J767" i="3"/>
  <c r="G767" i="3"/>
  <c r="D767" i="3"/>
  <c r="V766" i="3"/>
  <c r="P766" i="3"/>
  <c r="J766" i="3"/>
  <c r="G766" i="3"/>
  <c r="D766" i="3"/>
  <c r="V764" i="3"/>
  <c r="P764" i="3"/>
  <c r="J764" i="3"/>
  <c r="G764" i="3"/>
  <c r="D764" i="3"/>
  <c r="V763" i="3"/>
  <c r="P763" i="3"/>
  <c r="J763" i="3"/>
  <c r="G763" i="3"/>
  <c r="D763" i="3"/>
  <c r="V761" i="3"/>
  <c r="P761" i="3"/>
  <c r="J761" i="3"/>
  <c r="G761" i="3"/>
  <c r="D761" i="3"/>
  <c r="V760" i="3"/>
  <c r="P760" i="3"/>
  <c r="J760" i="3"/>
  <c r="G760" i="3"/>
  <c r="D760" i="3"/>
  <c r="V759" i="3"/>
  <c r="P759" i="3"/>
  <c r="J759" i="3"/>
  <c r="G759" i="3"/>
  <c r="D759" i="3"/>
  <c r="V758" i="3"/>
  <c r="P758" i="3"/>
  <c r="J758" i="3"/>
  <c r="G758" i="3"/>
  <c r="D758" i="3"/>
  <c r="X757" i="3"/>
  <c r="X751" i="3" s="1"/>
  <c r="X748" i="3" s="1"/>
  <c r="W757" i="3"/>
  <c r="W751" i="3" s="1"/>
  <c r="R757" i="3"/>
  <c r="R751" i="3" s="1"/>
  <c r="R748" i="3" s="1"/>
  <c r="Q757" i="3"/>
  <c r="Q751" i="3" s="1"/>
  <c r="L757" i="3"/>
  <c r="L751" i="3" s="1"/>
  <c r="L748" i="3" s="1"/>
  <c r="K757" i="3"/>
  <c r="K751" i="3" s="1"/>
  <c r="I757" i="3"/>
  <c r="I751" i="3" s="1"/>
  <c r="I748" i="3" s="1"/>
  <c r="H757" i="3"/>
  <c r="H751" i="3" s="1"/>
  <c r="F757" i="3"/>
  <c r="F751" i="3" s="1"/>
  <c r="F748" i="3" s="1"/>
  <c r="E757" i="3"/>
  <c r="E751" i="3" s="1"/>
  <c r="V756" i="3"/>
  <c r="P756" i="3"/>
  <c r="J756" i="3"/>
  <c r="G756" i="3"/>
  <c r="D756" i="3"/>
  <c r="V755" i="3"/>
  <c r="P755" i="3"/>
  <c r="J755" i="3"/>
  <c r="G755" i="3"/>
  <c r="D755" i="3"/>
  <c r="V754" i="3"/>
  <c r="P754" i="3"/>
  <c r="J754" i="3"/>
  <c r="G754" i="3"/>
  <c r="D754" i="3"/>
  <c r="V753" i="3"/>
  <c r="P753" i="3"/>
  <c r="J753" i="3"/>
  <c r="G753" i="3"/>
  <c r="D753" i="3"/>
  <c r="V752" i="3"/>
  <c r="P752" i="3"/>
  <c r="J752" i="3"/>
  <c r="G752" i="3"/>
  <c r="D752" i="3"/>
  <c r="V750" i="3"/>
  <c r="P750" i="3"/>
  <c r="J750" i="3"/>
  <c r="G750" i="3"/>
  <c r="D750" i="3"/>
  <c r="V749" i="3"/>
  <c r="P749" i="3"/>
  <c r="J749" i="3"/>
  <c r="G749" i="3"/>
  <c r="D749" i="3"/>
  <c r="V747" i="3"/>
  <c r="P747" i="3"/>
  <c r="J747" i="3"/>
  <c r="G747" i="3"/>
  <c r="D747" i="3"/>
  <c r="V746" i="3"/>
  <c r="P746" i="3"/>
  <c r="J746" i="3"/>
  <c r="G746" i="3"/>
  <c r="D746" i="3"/>
  <c r="V745" i="3"/>
  <c r="P745" i="3"/>
  <c r="J745" i="3"/>
  <c r="G745" i="3"/>
  <c r="D745" i="3"/>
  <c r="V744" i="3"/>
  <c r="P744" i="3"/>
  <c r="J744" i="3"/>
  <c r="G744" i="3"/>
  <c r="D744" i="3"/>
  <c r="X743" i="3"/>
  <c r="X737" i="3" s="1"/>
  <c r="X734" i="3" s="1"/>
  <c r="W743" i="3"/>
  <c r="R743" i="3"/>
  <c r="R737" i="3" s="1"/>
  <c r="R734" i="3" s="1"/>
  <c r="Q743" i="3"/>
  <c r="Q737" i="3" s="1"/>
  <c r="Q734" i="3" s="1"/>
  <c r="L743" i="3"/>
  <c r="L737" i="3" s="1"/>
  <c r="L734" i="3" s="1"/>
  <c r="K743" i="3"/>
  <c r="I743" i="3"/>
  <c r="I737" i="3" s="1"/>
  <c r="I734" i="3" s="1"/>
  <c r="H743" i="3"/>
  <c r="H737" i="3" s="1"/>
  <c r="F743" i="3"/>
  <c r="F737" i="3" s="1"/>
  <c r="F734" i="3" s="1"/>
  <c r="E743" i="3"/>
  <c r="V742" i="3"/>
  <c r="P742" i="3"/>
  <c r="J742" i="3"/>
  <c r="G742" i="3"/>
  <c r="D742" i="3"/>
  <c r="V741" i="3"/>
  <c r="P741" i="3"/>
  <c r="J741" i="3"/>
  <c r="G741" i="3"/>
  <c r="D741" i="3"/>
  <c r="V740" i="3"/>
  <c r="P740" i="3"/>
  <c r="J740" i="3"/>
  <c r="G740" i="3"/>
  <c r="D740" i="3"/>
  <c r="V739" i="3"/>
  <c r="P739" i="3"/>
  <c r="J739" i="3"/>
  <c r="G739" i="3"/>
  <c r="D739" i="3"/>
  <c r="V738" i="3"/>
  <c r="P738" i="3"/>
  <c r="J738" i="3"/>
  <c r="G738" i="3"/>
  <c r="D738" i="3"/>
  <c r="V736" i="3"/>
  <c r="P736" i="3"/>
  <c r="J736" i="3"/>
  <c r="G736" i="3"/>
  <c r="D736" i="3"/>
  <c r="V735" i="3"/>
  <c r="P735" i="3"/>
  <c r="J735" i="3"/>
  <c r="G735" i="3"/>
  <c r="D735" i="3"/>
  <c r="V733" i="3"/>
  <c r="P733" i="3"/>
  <c r="J733" i="3"/>
  <c r="G733" i="3"/>
  <c r="D733" i="3"/>
  <c r="V732" i="3"/>
  <c r="P732" i="3"/>
  <c r="J732" i="3"/>
  <c r="G732" i="3"/>
  <c r="D732" i="3"/>
  <c r="V731" i="3"/>
  <c r="P731" i="3"/>
  <c r="J731" i="3"/>
  <c r="G731" i="3"/>
  <c r="D731" i="3"/>
  <c r="V730" i="3"/>
  <c r="P730" i="3"/>
  <c r="J730" i="3"/>
  <c r="G730" i="3"/>
  <c r="D730" i="3"/>
  <c r="X729" i="3"/>
  <c r="X723" i="3" s="1"/>
  <c r="X720" i="3" s="1"/>
  <c r="W729" i="3"/>
  <c r="R729" i="3"/>
  <c r="Q729" i="3"/>
  <c r="Q723" i="3" s="1"/>
  <c r="Q720" i="3" s="1"/>
  <c r="L729" i="3"/>
  <c r="L723" i="3" s="1"/>
  <c r="L720" i="3" s="1"/>
  <c r="K729" i="3"/>
  <c r="I729" i="3"/>
  <c r="I723" i="3" s="1"/>
  <c r="I720" i="3" s="1"/>
  <c r="H729" i="3"/>
  <c r="H723" i="3" s="1"/>
  <c r="H720" i="3" s="1"/>
  <c r="F729" i="3"/>
  <c r="F723" i="3" s="1"/>
  <c r="F720" i="3" s="1"/>
  <c r="E729" i="3"/>
  <c r="E723" i="3" s="1"/>
  <c r="V728" i="3"/>
  <c r="P728" i="3"/>
  <c r="J728" i="3"/>
  <c r="G728" i="3"/>
  <c r="D728" i="3"/>
  <c r="V727" i="3"/>
  <c r="P727" i="3"/>
  <c r="J727" i="3"/>
  <c r="G727" i="3"/>
  <c r="D727" i="3"/>
  <c r="V726" i="3"/>
  <c r="P726" i="3"/>
  <c r="J726" i="3"/>
  <c r="G726" i="3"/>
  <c r="D726" i="3"/>
  <c r="V725" i="3"/>
  <c r="P725" i="3"/>
  <c r="J725" i="3"/>
  <c r="G725" i="3"/>
  <c r="D725" i="3"/>
  <c r="V724" i="3"/>
  <c r="P724" i="3"/>
  <c r="J724" i="3"/>
  <c r="G724" i="3"/>
  <c r="D724" i="3"/>
  <c r="V722" i="3"/>
  <c r="P722" i="3"/>
  <c r="J722" i="3"/>
  <c r="G722" i="3"/>
  <c r="D722" i="3"/>
  <c r="V721" i="3"/>
  <c r="P721" i="3"/>
  <c r="J721" i="3"/>
  <c r="G721" i="3"/>
  <c r="D721" i="3"/>
  <c r="V719" i="3"/>
  <c r="P719" i="3"/>
  <c r="J719" i="3"/>
  <c r="G719" i="3"/>
  <c r="D719" i="3"/>
  <c r="V718" i="3"/>
  <c r="P718" i="3"/>
  <c r="J718" i="3"/>
  <c r="G718" i="3"/>
  <c r="D718" i="3"/>
  <c r="V717" i="3"/>
  <c r="P717" i="3"/>
  <c r="J717" i="3"/>
  <c r="G717" i="3"/>
  <c r="D717" i="3"/>
  <c r="V716" i="3"/>
  <c r="P716" i="3"/>
  <c r="J716" i="3"/>
  <c r="G716" i="3"/>
  <c r="D716" i="3"/>
  <c r="X715" i="3"/>
  <c r="W715" i="3"/>
  <c r="W709" i="3" s="1"/>
  <c r="R715" i="3"/>
  <c r="Q715" i="3"/>
  <c r="L715" i="3"/>
  <c r="L709" i="3" s="1"/>
  <c r="L706" i="3" s="1"/>
  <c r="K715" i="3"/>
  <c r="K709" i="3" s="1"/>
  <c r="I715" i="3"/>
  <c r="H715" i="3"/>
  <c r="F715" i="3"/>
  <c r="F709" i="3" s="1"/>
  <c r="F706" i="3" s="1"/>
  <c r="E715" i="3"/>
  <c r="V714" i="3"/>
  <c r="P714" i="3"/>
  <c r="J714" i="3"/>
  <c r="G714" i="3"/>
  <c r="D714" i="3"/>
  <c r="V713" i="3"/>
  <c r="P713" i="3"/>
  <c r="J713" i="3"/>
  <c r="G713" i="3"/>
  <c r="D713" i="3"/>
  <c r="V712" i="3"/>
  <c r="P712" i="3"/>
  <c r="J712" i="3"/>
  <c r="G712" i="3"/>
  <c r="D712" i="3"/>
  <c r="V711" i="3"/>
  <c r="P711" i="3"/>
  <c r="J711" i="3"/>
  <c r="G711" i="3"/>
  <c r="D711" i="3"/>
  <c r="V710" i="3"/>
  <c r="P710" i="3"/>
  <c r="J710" i="3"/>
  <c r="G710" i="3"/>
  <c r="D710" i="3"/>
  <c r="V708" i="3"/>
  <c r="P708" i="3"/>
  <c r="J708" i="3"/>
  <c r="G708" i="3"/>
  <c r="D708" i="3"/>
  <c r="V707" i="3"/>
  <c r="P707" i="3"/>
  <c r="J707" i="3"/>
  <c r="G707" i="3"/>
  <c r="D707" i="3"/>
  <c r="V691" i="3"/>
  <c r="P691" i="3"/>
  <c r="J691" i="3"/>
  <c r="G691" i="3"/>
  <c r="D691" i="3"/>
  <c r="V690" i="3"/>
  <c r="P690" i="3"/>
  <c r="J690" i="3"/>
  <c r="G690" i="3"/>
  <c r="D690" i="3"/>
  <c r="V689" i="3"/>
  <c r="P689" i="3"/>
  <c r="J689" i="3"/>
  <c r="G689" i="3"/>
  <c r="D689" i="3"/>
  <c r="V688" i="3"/>
  <c r="P688" i="3"/>
  <c r="J688" i="3"/>
  <c r="G688" i="3"/>
  <c r="D688" i="3"/>
  <c r="X687" i="3"/>
  <c r="X681" i="3" s="1"/>
  <c r="X678" i="3" s="1"/>
  <c r="W687" i="3"/>
  <c r="W681" i="3" s="1"/>
  <c r="R687" i="3"/>
  <c r="R681" i="3" s="1"/>
  <c r="R678" i="3" s="1"/>
  <c r="Q687" i="3"/>
  <c r="Q681" i="3" s="1"/>
  <c r="L687" i="3"/>
  <c r="L681" i="3" s="1"/>
  <c r="L678" i="3" s="1"/>
  <c r="K687" i="3"/>
  <c r="K681" i="3" s="1"/>
  <c r="I687" i="3"/>
  <c r="I681" i="3" s="1"/>
  <c r="I678" i="3" s="1"/>
  <c r="H687" i="3"/>
  <c r="F687" i="3"/>
  <c r="F681" i="3" s="1"/>
  <c r="F678" i="3" s="1"/>
  <c r="E687" i="3"/>
  <c r="V686" i="3"/>
  <c r="P686" i="3"/>
  <c r="J686" i="3"/>
  <c r="G686" i="3"/>
  <c r="D686" i="3"/>
  <c r="V685" i="3"/>
  <c r="P685" i="3"/>
  <c r="J685" i="3"/>
  <c r="G685" i="3"/>
  <c r="D685" i="3"/>
  <c r="V684" i="3"/>
  <c r="P684" i="3"/>
  <c r="J684" i="3"/>
  <c r="G684" i="3"/>
  <c r="D684" i="3"/>
  <c r="V683" i="3"/>
  <c r="P683" i="3"/>
  <c r="J683" i="3"/>
  <c r="G683" i="3"/>
  <c r="D683" i="3"/>
  <c r="V682" i="3"/>
  <c r="P682" i="3"/>
  <c r="J682" i="3"/>
  <c r="G682" i="3"/>
  <c r="D682" i="3"/>
  <c r="V680" i="3"/>
  <c r="P680" i="3"/>
  <c r="J680" i="3"/>
  <c r="G680" i="3"/>
  <c r="D680" i="3"/>
  <c r="V679" i="3"/>
  <c r="P679" i="3"/>
  <c r="J679" i="3"/>
  <c r="G679" i="3"/>
  <c r="D679" i="3"/>
  <c r="V677" i="3"/>
  <c r="P677" i="3"/>
  <c r="J677" i="3"/>
  <c r="G677" i="3"/>
  <c r="D677" i="3"/>
  <c r="V676" i="3"/>
  <c r="P676" i="3"/>
  <c r="J676" i="3"/>
  <c r="G676" i="3"/>
  <c r="D676" i="3"/>
  <c r="V675" i="3"/>
  <c r="P675" i="3"/>
  <c r="J675" i="3"/>
  <c r="G675" i="3"/>
  <c r="D675" i="3"/>
  <c r="V674" i="3"/>
  <c r="P674" i="3"/>
  <c r="J674" i="3"/>
  <c r="G674" i="3"/>
  <c r="D674" i="3"/>
  <c r="X673" i="3"/>
  <c r="X667" i="3" s="1"/>
  <c r="X664" i="3" s="1"/>
  <c r="W673" i="3"/>
  <c r="W667" i="3" s="1"/>
  <c r="R673" i="3"/>
  <c r="R667" i="3" s="1"/>
  <c r="R664" i="3" s="1"/>
  <c r="Q673" i="3"/>
  <c r="L673" i="3"/>
  <c r="L667" i="3" s="1"/>
  <c r="L664" i="3" s="1"/>
  <c r="K673" i="3"/>
  <c r="I673" i="3"/>
  <c r="I667" i="3" s="1"/>
  <c r="I664" i="3" s="1"/>
  <c r="H673" i="3"/>
  <c r="H667" i="3" s="1"/>
  <c r="F673" i="3"/>
  <c r="F667" i="3" s="1"/>
  <c r="F664" i="3" s="1"/>
  <c r="E673" i="3"/>
  <c r="V672" i="3"/>
  <c r="P672" i="3"/>
  <c r="J672" i="3"/>
  <c r="G672" i="3"/>
  <c r="D672" i="3"/>
  <c r="V671" i="3"/>
  <c r="P671" i="3"/>
  <c r="J671" i="3"/>
  <c r="G671" i="3"/>
  <c r="D671" i="3"/>
  <c r="V670" i="3"/>
  <c r="P670" i="3"/>
  <c r="J670" i="3"/>
  <c r="G670" i="3"/>
  <c r="D670" i="3"/>
  <c r="V669" i="3"/>
  <c r="P669" i="3"/>
  <c r="J669" i="3"/>
  <c r="G669" i="3"/>
  <c r="D669" i="3"/>
  <c r="V668" i="3"/>
  <c r="P668" i="3"/>
  <c r="J668" i="3"/>
  <c r="G668" i="3"/>
  <c r="D668" i="3"/>
  <c r="Q667" i="3"/>
  <c r="V666" i="3"/>
  <c r="P666" i="3"/>
  <c r="J666" i="3"/>
  <c r="G666" i="3"/>
  <c r="D666" i="3"/>
  <c r="V665" i="3"/>
  <c r="P665" i="3"/>
  <c r="J665" i="3"/>
  <c r="G665" i="3"/>
  <c r="D665" i="3"/>
  <c r="V663" i="3"/>
  <c r="P663" i="3"/>
  <c r="J663" i="3"/>
  <c r="G663" i="3"/>
  <c r="D663" i="3"/>
  <c r="V662" i="3"/>
  <c r="P662" i="3"/>
  <c r="J662" i="3"/>
  <c r="G662" i="3"/>
  <c r="D662" i="3"/>
  <c r="V661" i="3"/>
  <c r="P661" i="3"/>
  <c r="J661" i="3"/>
  <c r="G661" i="3"/>
  <c r="D661" i="3"/>
  <c r="V660" i="3"/>
  <c r="P660" i="3"/>
  <c r="J660" i="3"/>
  <c r="G660" i="3"/>
  <c r="D660" i="3"/>
  <c r="X659" i="3"/>
  <c r="X653" i="3" s="1"/>
  <c r="X650" i="3" s="1"/>
  <c r="W659" i="3"/>
  <c r="W653" i="3" s="1"/>
  <c r="W650" i="3" s="1"/>
  <c r="R659" i="3"/>
  <c r="Q659" i="3"/>
  <c r="Q653" i="3" s="1"/>
  <c r="Q650" i="3" s="1"/>
  <c r="L659" i="3"/>
  <c r="L653" i="3" s="1"/>
  <c r="L650" i="3" s="1"/>
  <c r="K659" i="3"/>
  <c r="I659" i="3"/>
  <c r="I653" i="3" s="1"/>
  <c r="I650" i="3" s="1"/>
  <c r="H659" i="3"/>
  <c r="F659" i="3"/>
  <c r="F653" i="3" s="1"/>
  <c r="F650" i="3" s="1"/>
  <c r="E659" i="3"/>
  <c r="E653" i="3" s="1"/>
  <c r="V658" i="3"/>
  <c r="P658" i="3"/>
  <c r="J658" i="3"/>
  <c r="G658" i="3"/>
  <c r="D658" i="3"/>
  <c r="V657" i="3"/>
  <c r="P657" i="3"/>
  <c r="J657" i="3"/>
  <c r="G657" i="3"/>
  <c r="D657" i="3"/>
  <c r="V656" i="3"/>
  <c r="P656" i="3"/>
  <c r="J656" i="3"/>
  <c r="G656" i="3"/>
  <c r="D656" i="3"/>
  <c r="V655" i="3"/>
  <c r="P655" i="3"/>
  <c r="J655" i="3"/>
  <c r="G655" i="3"/>
  <c r="D655" i="3"/>
  <c r="V654" i="3"/>
  <c r="P654" i="3"/>
  <c r="J654" i="3"/>
  <c r="G654" i="3"/>
  <c r="D654" i="3"/>
  <c r="H653" i="3"/>
  <c r="H650" i="3" s="1"/>
  <c r="V652" i="3"/>
  <c r="P652" i="3"/>
  <c r="J652" i="3"/>
  <c r="G652" i="3"/>
  <c r="D652" i="3"/>
  <c r="V651" i="3"/>
  <c r="P651" i="3"/>
  <c r="J651" i="3"/>
  <c r="G651" i="3"/>
  <c r="D651" i="3"/>
  <c r="V649" i="3"/>
  <c r="P649" i="3"/>
  <c r="J649" i="3"/>
  <c r="G649" i="3"/>
  <c r="D649" i="3"/>
  <c r="V648" i="3"/>
  <c r="P648" i="3"/>
  <c r="J648" i="3"/>
  <c r="G648" i="3"/>
  <c r="D648" i="3"/>
  <c r="V647" i="3"/>
  <c r="P647" i="3"/>
  <c r="J647" i="3"/>
  <c r="G647" i="3"/>
  <c r="D647" i="3"/>
  <c r="V646" i="3"/>
  <c r="P646" i="3"/>
  <c r="J646" i="3"/>
  <c r="G646" i="3"/>
  <c r="D646" i="3"/>
  <c r="X645" i="3"/>
  <c r="X639" i="3" s="1"/>
  <c r="X636" i="3" s="1"/>
  <c r="W645" i="3"/>
  <c r="W639" i="3" s="1"/>
  <c r="W636" i="3" s="1"/>
  <c r="R645" i="3"/>
  <c r="Q645" i="3"/>
  <c r="Q639" i="3" s="1"/>
  <c r="Q636" i="3" s="1"/>
  <c r="L645" i="3"/>
  <c r="L639" i="3" s="1"/>
  <c r="L636" i="3" s="1"/>
  <c r="K645" i="3"/>
  <c r="I645" i="3"/>
  <c r="I639" i="3" s="1"/>
  <c r="I636" i="3" s="1"/>
  <c r="H645" i="3"/>
  <c r="H639" i="3" s="1"/>
  <c r="F645" i="3"/>
  <c r="F639" i="3" s="1"/>
  <c r="F636" i="3" s="1"/>
  <c r="E645" i="3"/>
  <c r="V644" i="3"/>
  <c r="P644" i="3"/>
  <c r="J644" i="3"/>
  <c r="G644" i="3"/>
  <c r="D644" i="3"/>
  <c r="V643" i="3"/>
  <c r="P643" i="3"/>
  <c r="J643" i="3"/>
  <c r="G643" i="3"/>
  <c r="D643" i="3"/>
  <c r="V642" i="3"/>
  <c r="P642" i="3"/>
  <c r="J642" i="3"/>
  <c r="G642" i="3"/>
  <c r="D642" i="3"/>
  <c r="V641" i="3"/>
  <c r="P641" i="3"/>
  <c r="J641" i="3"/>
  <c r="G641" i="3"/>
  <c r="D641" i="3"/>
  <c r="V640" i="3"/>
  <c r="P640" i="3"/>
  <c r="J640" i="3"/>
  <c r="G640" i="3"/>
  <c r="D640" i="3"/>
  <c r="K639" i="3"/>
  <c r="V638" i="3"/>
  <c r="P638" i="3"/>
  <c r="J638" i="3"/>
  <c r="G638" i="3"/>
  <c r="D638" i="3"/>
  <c r="V637" i="3"/>
  <c r="P637" i="3"/>
  <c r="J637" i="3"/>
  <c r="G637" i="3"/>
  <c r="D637" i="3"/>
  <c r="V635" i="3"/>
  <c r="P635" i="3"/>
  <c r="J635" i="3"/>
  <c r="G635" i="3"/>
  <c r="D635" i="3"/>
  <c r="V634" i="3"/>
  <c r="P634" i="3"/>
  <c r="J634" i="3"/>
  <c r="G634" i="3"/>
  <c r="D634" i="3"/>
  <c r="V633" i="3"/>
  <c r="P633" i="3"/>
  <c r="J633" i="3"/>
  <c r="G633" i="3"/>
  <c r="D633" i="3"/>
  <c r="V632" i="3"/>
  <c r="P632" i="3"/>
  <c r="J632" i="3"/>
  <c r="G632" i="3"/>
  <c r="D632" i="3"/>
  <c r="X631" i="3"/>
  <c r="X625" i="3" s="1"/>
  <c r="X622" i="3" s="1"/>
  <c r="W631" i="3"/>
  <c r="W625" i="3" s="1"/>
  <c r="R631" i="3"/>
  <c r="R625" i="3" s="1"/>
  <c r="R622" i="3" s="1"/>
  <c r="Q631" i="3"/>
  <c r="Q625" i="3" s="1"/>
  <c r="Q622" i="3" s="1"/>
  <c r="L631" i="3"/>
  <c r="L625" i="3" s="1"/>
  <c r="L622" i="3" s="1"/>
  <c r="K631" i="3"/>
  <c r="K625" i="3" s="1"/>
  <c r="I631" i="3"/>
  <c r="I625" i="3" s="1"/>
  <c r="I622" i="3" s="1"/>
  <c r="H631" i="3"/>
  <c r="F631" i="3"/>
  <c r="E631" i="3"/>
  <c r="E625" i="3" s="1"/>
  <c r="E622" i="3" s="1"/>
  <c r="V630" i="3"/>
  <c r="P630" i="3"/>
  <c r="J630" i="3"/>
  <c r="G630" i="3"/>
  <c r="D630" i="3"/>
  <c r="V629" i="3"/>
  <c r="P629" i="3"/>
  <c r="J629" i="3"/>
  <c r="G629" i="3"/>
  <c r="D629" i="3"/>
  <c r="V628" i="3"/>
  <c r="P628" i="3"/>
  <c r="J628" i="3"/>
  <c r="G628" i="3"/>
  <c r="D628" i="3"/>
  <c r="V627" i="3"/>
  <c r="P627" i="3"/>
  <c r="J627" i="3"/>
  <c r="G627" i="3"/>
  <c r="D627" i="3"/>
  <c r="V626" i="3"/>
  <c r="P626" i="3"/>
  <c r="J626" i="3"/>
  <c r="G626" i="3"/>
  <c r="D626" i="3"/>
  <c r="V624" i="3"/>
  <c r="P624" i="3"/>
  <c r="J624" i="3"/>
  <c r="G624" i="3"/>
  <c r="D624" i="3"/>
  <c r="V623" i="3"/>
  <c r="P623" i="3"/>
  <c r="J623" i="3"/>
  <c r="G623" i="3"/>
  <c r="D623" i="3"/>
  <c r="V621" i="3"/>
  <c r="P621" i="3"/>
  <c r="J621" i="3"/>
  <c r="G621" i="3"/>
  <c r="D621" i="3"/>
  <c r="V620" i="3"/>
  <c r="P620" i="3"/>
  <c r="J620" i="3"/>
  <c r="G620" i="3"/>
  <c r="D620" i="3"/>
  <c r="V619" i="3"/>
  <c r="P619" i="3"/>
  <c r="J619" i="3"/>
  <c r="G619" i="3"/>
  <c r="D619" i="3"/>
  <c r="V618" i="3"/>
  <c r="P618" i="3"/>
  <c r="J618" i="3"/>
  <c r="G618" i="3"/>
  <c r="D618" i="3"/>
  <c r="X617" i="3"/>
  <c r="X611" i="3" s="1"/>
  <c r="X608" i="3" s="1"/>
  <c r="W617" i="3"/>
  <c r="R617" i="3"/>
  <c r="R611" i="3" s="1"/>
  <c r="R608" i="3" s="1"/>
  <c r="Q617" i="3"/>
  <c r="Q611" i="3" s="1"/>
  <c r="Q608" i="3" s="1"/>
  <c r="L617" i="3"/>
  <c r="L611" i="3" s="1"/>
  <c r="L608" i="3" s="1"/>
  <c r="K617" i="3"/>
  <c r="I617" i="3"/>
  <c r="I611" i="3" s="1"/>
  <c r="I608" i="3" s="1"/>
  <c r="H617" i="3"/>
  <c r="F617" i="3"/>
  <c r="F611" i="3" s="1"/>
  <c r="F608" i="3" s="1"/>
  <c r="E617" i="3"/>
  <c r="E611" i="3" s="1"/>
  <c r="V616" i="3"/>
  <c r="P616" i="3"/>
  <c r="J616" i="3"/>
  <c r="G616" i="3"/>
  <c r="D616" i="3"/>
  <c r="V615" i="3"/>
  <c r="P615" i="3"/>
  <c r="J615" i="3"/>
  <c r="G615" i="3"/>
  <c r="D615" i="3"/>
  <c r="V614" i="3"/>
  <c r="P614" i="3"/>
  <c r="J614" i="3"/>
  <c r="G614" i="3"/>
  <c r="D614" i="3"/>
  <c r="V613" i="3"/>
  <c r="P613" i="3"/>
  <c r="J613" i="3"/>
  <c r="G613" i="3"/>
  <c r="D613" i="3"/>
  <c r="V612" i="3"/>
  <c r="P612" i="3"/>
  <c r="J612" i="3"/>
  <c r="G612" i="3"/>
  <c r="D612" i="3"/>
  <c r="V610" i="3"/>
  <c r="P610" i="3"/>
  <c r="J610" i="3"/>
  <c r="G610" i="3"/>
  <c r="D610" i="3"/>
  <c r="V609" i="3"/>
  <c r="P609" i="3"/>
  <c r="J609" i="3"/>
  <c r="G609" i="3"/>
  <c r="D609" i="3"/>
  <c r="V607" i="3"/>
  <c r="P607" i="3"/>
  <c r="J607" i="3"/>
  <c r="G607" i="3"/>
  <c r="D607" i="3"/>
  <c r="V606" i="3"/>
  <c r="P606" i="3"/>
  <c r="J606" i="3"/>
  <c r="G606" i="3"/>
  <c r="D606" i="3"/>
  <c r="V605" i="3"/>
  <c r="P605" i="3"/>
  <c r="J605" i="3"/>
  <c r="G605" i="3"/>
  <c r="D605" i="3"/>
  <c r="V604" i="3"/>
  <c r="P604" i="3"/>
  <c r="J604" i="3"/>
  <c r="G604" i="3"/>
  <c r="D604" i="3"/>
  <c r="X603" i="3"/>
  <c r="W603" i="3"/>
  <c r="W597" i="3" s="1"/>
  <c r="W594" i="3" s="1"/>
  <c r="R603" i="3"/>
  <c r="Q603" i="3"/>
  <c r="L603" i="3"/>
  <c r="K603" i="3"/>
  <c r="I603" i="3"/>
  <c r="I597" i="3" s="1"/>
  <c r="I594" i="3" s="1"/>
  <c r="H603" i="3"/>
  <c r="H597" i="3" s="1"/>
  <c r="H594" i="3" s="1"/>
  <c r="F603" i="3"/>
  <c r="F597" i="3" s="1"/>
  <c r="F594" i="3" s="1"/>
  <c r="E603" i="3"/>
  <c r="E597" i="3" s="1"/>
  <c r="E594" i="3" s="1"/>
  <c r="V602" i="3"/>
  <c r="P602" i="3"/>
  <c r="J602" i="3"/>
  <c r="G602" i="3"/>
  <c r="D602" i="3"/>
  <c r="V601" i="3"/>
  <c r="P601" i="3"/>
  <c r="J601" i="3"/>
  <c r="G601" i="3"/>
  <c r="D601" i="3"/>
  <c r="V600" i="3"/>
  <c r="P600" i="3"/>
  <c r="J600" i="3"/>
  <c r="G600" i="3"/>
  <c r="D600" i="3"/>
  <c r="V599" i="3"/>
  <c r="P599" i="3"/>
  <c r="J599" i="3"/>
  <c r="G599" i="3"/>
  <c r="D599" i="3"/>
  <c r="V598" i="3"/>
  <c r="P598" i="3"/>
  <c r="J598" i="3"/>
  <c r="G598" i="3"/>
  <c r="D598" i="3"/>
  <c r="Q597" i="3"/>
  <c r="Q594" i="3" s="1"/>
  <c r="L597" i="3"/>
  <c r="L594" i="3" s="1"/>
  <c r="V596" i="3"/>
  <c r="P596" i="3"/>
  <c r="J596" i="3"/>
  <c r="G596" i="3"/>
  <c r="D596" i="3"/>
  <c r="V595" i="3"/>
  <c r="P595" i="3"/>
  <c r="J595" i="3"/>
  <c r="G595" i="3"/>
  <c r="D595" i="3"/>
  <c r="V593" i="3"/>
  <c r="P593" i="3"/>
  <c r="J593" i="3"/>
  <c r="G593" i="3"/>
  <c r="D593" i="3"/>
  <c r="V592" i="3"/>
  <c r="P592" i="3"/>
  <c r="J592" i="3"/>
  <c r="G592" i="3"/>
  <c r="D592" i="3"/>
  <c r="V591" i="3"/>
  <c r="P591" i="3"/>
  <c r="J591" i="3"/>
  <c r="G591" i="3"/>
  <c r="D591" i="3"/>
  <c r="V590" i="3"/>
  <c r="P590" i="3"/>
  <c r="J590" i="3"/>
  <c r="G590" i="3"/>
  <c r="D590" i="3"/>
  <c r="X589" i="3"/>
  <c r="X583" i="3" s="1"/>
  <c r="X580" i="3" s="1"/>
  <c r="W589" i="3"/>
  <c r="W583" i="3" s="1"/>
  <c r="W580" i="3" s="1"/>
  <c r="R589" i="3"/>
  <c r="Q589" i="3"/>
  <c r="Q583" i="3" s="1"/>
  <c r="Q580" i="3" s="1"/>
  <c r="L589" i="3"/>
  <c r="L583" i="3" s="1"/>
  <c r="L580" i="3" s="1"/>
  <c r="K589" i="3"/>
  <c r="K583" i="3" s="1"/>
  <c r="I589" i="3"/>
  <c r="I583" i="3" s="1"/>
  <c r="I580" i="3" s="1"/>
  <c r="H589" i="3"/>
  <c r="F589" i="3"/>
  <c r="F583" i="3" s="1"/>
  <c r="F580" i="3" s="1"/>
  <c r="E589" i="3"/>
  <c r="E583" i="3" s="1"/>
  <c r="V588" i="3"/>
  <c r="P588" i="3"/>
  <c r="J588" i="3"/>
  <c r="G588" i="3"/>
  <c r="D588" i="3"/>
  <c r="V587" i="3"/>
  <c r="P587" i="3"/>
  <c r="J587" i="3"/>
  <c r="G587" i="3"/>
  <c r="D587" i="3"/>
  <c r="V586" i="3"/>
  <c r="P586" i="3"/>
  <c r="J586" i="3"/>
  <c r="G586" i="3"/>
  <c r="D586" i="3"/>
  <c r="V585" i="3"/>
  <c r="P585" i="3"/>
  <c r="J585" i="3"/>
  <c r="G585" i="3"/>
  <c r="D585" i="3"/>
  <c r="V584" i="3"/>
  <c r="P584" i="3"/>
  <c r="J584" i="3"/>
  <c r="G584" i="3"/>
  <c r="D584" i="3"/>
  <c r="V582" i="3"/>
  <c r="P582" i="3"/>
  <c r="J582" i="3"/>
  <c r="G582" i="3"/>
  <c r="D582" i="3"/>
  <c r="V581" i="3"/>
  <c r="P581" i="3"/>
  <c r="J581" i="3"/>
  <c r="G581" i="3"/>
  <c r="D581" i="3"/>
  <c r="V579" i="3"/>
  <c r="P579" i="3"/>
  <c r="J579" i="3"/>
  <c r="G579" i="3"/>
  <c r="D579" i="3"/>
  <c r="V578" i="3"/>
  <c r="P578" i="3"/>
  <c r="J578" i="3"/>
  <c r="G578" i="3"/>
  <c r="D578" i="3"/>
  <c r="V577" i="3"/>
  <c r="P577" i="3"/>
  <c r="J577" i="3"/>
  <c r="G577" i="3"/>
  <c r="D577" i="3"/>
  <c r="V576" i="3"/>
  <c r="P576" i="3"/>
  <c r="J576" i="3"/>
  <c r="G576" i="3"/>
  <c r="D576" i="3"/>
  <c r="X575" i="3"/>
  <c r="X569" i="3" s="1"/>
  <c r="X566" i="3" s="1"/>
  <c r="W575" i="3"/>
  <c r="R575" i="3"/>
  <c r="R569" i="3" s="1"/>
  <c r="R566" i="3" s="1"/>
  <c r="Q575" i="3"/>
  <c r="Q569" i="3" s="1"/>
  <c r="Q566" i="3" s="1"/>
  <c r="L575" i="3"/>
  <c r="L569" i="3" s="1"/>
  <c r="L566" i="3" s="1"/>
  <c r="K575" i="3"/>
  <c r="K569" i="3" s="1"/>
  <c r="I575" i="3"/>
  <c r="I569" i="3" s="1"/>
  <c r="I566" i="3" s="1"/>
  <c r="H575" i="3"/>
  <c r="H569" i="3" s="1"/>
  <c r="F575" i="3"/>
  <c r="F569" i="3" s="1"/>
  <c r="F566" i="3" s="1"/>
  <c r="E575" i="3"/>
  <c r="E569" i="3" s="1"/>
  <c r="V574" i="3"/>
  <c r="P574" i="3"/>
  <c r="J574" i="3"/>
  <c r="G574" i="3"/>
  <c r="D574" i="3"/>
  <c r="V573" i="3"/>
  <c r="P573" i="3"/>
  <c r="J573" i="3"/>
  <c r="G573" i="3"/>
  <c r="D573" i="3"/>
  <c r="V572" i="3"/>
  <c r="P572" i="3"/>
  <c r="J572" i="3"/>
  <c r="G572" i="3"/>
  <c r="D572" i="3"/>
  <c r="V571" i="3"/>
  <c r="P571" i="3"/>
  <c r="J571" i="3"/>
  <c r="G571" i="3"/>
  <c r="D571" i="3"/>
  <c r="V570" i="3"/>
  <c r="P570" i="3"/>
  <c r="J570" i="3"/>
  <c r="G570" i="3"/>
  <c r="D570" i="3"/>
  <c r="V568" i="3"/>
  <c r="P568" i="3"/>
  <c r="J568" i="3"/>
  <c r="G568" i="3"/>
  <c r="D568" i="3"/>
  <c r="V567" i="3"/>
  <c r="P567" i="3"/>
  <c r="J567" i="3"/>
  <c r="G567" i="3"/>
  <c r="D567" i="3"/>
  <c r="V565" i="3"/>
  <c r="P565" i="3"/>
  <c r="J565" i="3"/>
  <c r="G565" i="3"/>
  <c r="D565" i="3"/>
  <c r="V564" i="3"/>
  <c r="P564" i="3"/>
  <c r="J564" i="3"/>
  <c r="G564" i="3"/>
  <c r="D564" i="3"/>
  <c r="V563" i="3"/>
  <c r="P563" i="3"/>
  <c r="J563" i="3"/>
  <c r="G563" i="3"/>
  <c r="D563" i="3"/>
  <c r="V562" i="3"/>
  <c r="P562" i="3"/>
  <c r="J562" i="3"/>
  <c r="G562" i="3"/>
  <c r="D562" i="3"/>
  <c r="X561" i="3"/>
  <c r="X555" i="3" s="1"/>
  <c r="X552" i="3" s="1"/>
  <c r="W561" i="3"/>
  <c r="W555" i="3" s="1"/>
  <c r="W552" i="3" s="1"/>
  <c r="R561" i="3"/>
  <c r="Q561" i="3"/>
  <c r="L561" i="3"/>
  <c r="L555" i="3" s="1"/>
  <c r="L552" i="3" s="1"/>
  <c r="K561" i="3"/>
  <c r="I561" i="3"/>
  <c r="I555" i="3" s="1"/>
  <c r="I552" i="3" s="1"/>
  <c r="H561" i="3"/>
  <c r="H555" i="3" s="1"/>
  <c r="F561" i="3"/>
  <c r="F555" i="3" s="1"/>
  <c r="F552" i="3" s="1"/>
  <c r="E561" i="3"/>
  <c r="V560" i="3"/>
  <c r="P560" i="3"/>
  <c r="J560" i="3"/>
  <c r="G560" i="3"/>
  <c r="D560" i="3"/>
  <c r="V559" i="3"/>
  <c r="P559" i="3"/>
  <c r="J559" i="3"/>
  <c r="G559" i="3"/>
  <c r="D559" i="3"/>
  <c r="V558" i="3"/>
  <c r="P558" i="3"/>
  <c r="J558" i="3"/>
  <c r="G558" i="3"/>
  <c r="D558" i="3"/>
  <c r="V557" i="3"/>
  <c r="P557" i="3"/>
  <c r="J557" i="3"/>
  <c r="G557" i="3"/>
  <c r="D557" i="3"/>
  <c r="V556" i="3"/>
  <c r="P556" i="3"/>
  <c r="J556" i="3"/>
  <c r="G556" i="3"/>
  <c r="D556" i="3"/>
  <c r="Q555" i="3"/>
  <c r="Q552" i="3" s="1"/>
  <c r="V554" i="3"/>
  <c r="P554" i="3"/>
  <c r="J554" i="3"/>
  <c r="G554" i="3"/>
  <c r="D554" i="3"/>
  <c r="V553" i="3"/>
  <c r="P553" i="3"/>
  <c r="J553" i="3"/>
  <c r="G553" i="3"/>
  <c r="D553" i="3"/>
  <c r="V551" i="3"/>
  <c r="P551" i="3"/>
  <c r="J551" i="3"/>
  <c r="G551" i="3"/>
  <c r="D551" i="3"/>
  <c r="V550" i="3"/>
  <c r="P550" i="3"/>
  <c r="J550" i="3"/>
  <c r="G550" i="3"/>
  <c r="D550" i="3"/>
  <c r="V549" i="3"/>
  <c r="P549" i="3"/>
  <c r="J549" i="3"/>
  <c r="G549" i="3"/>
  <c r="D549" i="3"/>
  <c r="V548" i="3"/>
  <c r="P548" i="3"/>
  <c r="J548" i="3"/>
  <c r="G548" i="3"/>
  <c r="D548" i="3"/>
  <c r="X547" i="3"/>
  <c r="X541" i="3" s="1"/>
  <c r="X538" i="3" s="1"/>
  <c r="W547" i="3"/>
  <c r="W541" i="3" s="1"/>
  <c r="W538" i="3" s="1"/>
  <c r="R547" i="3"/>
  <c r="Q547" i="3"/>
  <c r="Q541" i="3" s="1"/>
  <c r="L547" i="3"/>
  <c r="L541" i="3" s="1"/>
  <c r="L538" i="3" s="1"/>
  <c r="K547" i="3"/>
  <c r="I547" i="3"/>
  <c r="I541" i="3" s="1"/>
  <c r="I538" i="3" s="1"/>
  <c r="H547" i="3"/>
  <c r="H541" i="3" s="1"/>
  <c r="H538" i="3" s="1"/>
  <c r="F547" i="3"/>
  <c r="F541" i="3" s="1"/>
  <c r="F538" i="3" s="1"/>
  <c r="E547" i="3"/>
  <c r="V546" i="3"/>
  <c r="P546" i="3"/>
  <c r="J546" i="3"/>
  <c r="G546" i="3"/>
  <c r="D546" i="3"/>
  <c r="V545" i="3"/>
  <c r="P545" i="3"/>
  <c r="J545" i="3"/>
  <c r="G545" i="3"/>
  <c r="D545" i="3"/>
  <c r="V544" i="3"/>
  <c r="P544" i="3"/>
  <c r="J544" i="3"/>
  <c r="G544" i="3"/>
  <c r="D544" i="3"/>
  <c r="V543" i="3"/>
  <c r="P543" i="3"/>
  <c r="J543" i="3"/>
  <c r="G543" i="3"/>
  <c r="D543" i="3"/>
  <c r="V542" i="3"/>
  <c r="P542" i="3"/>
  <c r="J542" i="3"/>
  <c r="G542" i="3"/>
  <c r="D542" i="3"/>
  <c r="V540" i="3"/>
  <c r="P540" i="3"/>
  <c r="J540" i="3"/>
  <c r="G540" i="3"/>
  <c r="D540" i="3"/>
  <c r="V539" i="3"/>
  <c r="P539" i="3"/>
  <c r="J539" i="3"/>
  <c r="G539" i="3"/>
  <c r="D539" i="3"/>
  <c r="V537" i="3"/>
  <c r="P537" i="3"/>
  <c r="J537" i="3"/>
  <c r="G537" i="3"/>
  <c r="D537" i="3"/>
  <c r="V536" i="3"/>
  <c r="P536" i="3"/>
  <c r="J536" i="3"/>
  <c r="G536" i="3"/>
  <c r="D536" i="3"/>
  <c r="V535" i="3"/>
  <c r="P535" i="3"/>
  <c r="J535" i="3"/>
  <c r="G535" i="3"/>
  <c r="D535" i="3"/>
  <c r="V534" i="3"/>
  <c r="P534" i="3"/>
  <c r="J534" i="3"/>
  <c r="G534" i="3"/>
  <c r="D534" i="3"/>
  <c r="X533" i="3"/>
  <c r="X527" i="3" s="1"/>
  <c r="X524" i="3" s="1"/>
  <c r="W533" i="3"/>
  <c r="R533" i="3"/>
  <c r="R527" i="3" s="1"/>
  <c r="R524" i="3" s="1"/>
  <c r="Q533" i="3"/>
  <c r="L533" i="3"/>
  <c r="L527" i="3" s="1"/>
  <c r="L524" i="3" s="1"/>
  <c r="K533" i="3"/>
  <c r="K527" i="3" s="1"/>
  <c r="I533" i="3"/>
  <c r="I527" i="3" s="1"/>
  <c r="I524" i="3" s="1"/>
  <c r="H533" i="3"/>
  <c r="F533" i="3"/>
  <c r="F527" i="3" s="1"/>
  <c r="F524" i="3" s="1"/>
  <c r="E533" i="3"/>
  <c r="E527" i="3" s="1"/>
  <c r="V532" i="3"/>
  <c r="P532" i="3"/>
  <c r="J532" i="3"/>
  <c r="G532" i="3"/>
  <c r="D532" i="3"/>
  <c r="V531" i="3"/>
  <c r="P531" i="3"/>
  <c r="J531" i="3"/>
  <c r="G531" i="3"/>
  <c r="D531" i="3"/>
  <c r="V530" i="3"/>
  <c r="P530" i="3"/>
  <c r="J530" i="3"/>
  <c r="G530" i="3"/>
  <c r="D530" i="3"/>
  <c r="V529" i="3"/>
  <c r="P529" i="3"/>
  <c r="J529" i="3"/>
  <c r="G529" i="3"/>
  <c r="D529" i="3"/>
  <c r="V528" i="3"/>
  <c r="P528" i="3"/>
  <c r="J528" i="3"/>
  <c r="G528" i="3"/>
  <c r="D528" i="3"/>
  <c r="V526" i="3"/>
  <c r="P526" i="3"/>
  <c r="J526" i="3"/>
  <c r="G526" i="3"/>
  <c r="D526" i="3"/>
  <c r="V525" i="3"/>
  <c r="P525" i="3"/>
  <c r="J525" i="3"/>
  <c r="G525" i="3"/>
  <c r="D525" i="3"/>
  <c r="V523" i="3"/>
  <c r="P523" i="3"/>
  <c r="J523" i="3"/>
  <c r="G523" i="3"/>
  <c r="D523" i="3"/>
  <c r="V522" i="3"/>
  <c r="P522" i="3"/>
  <c r="J522" i="3"/>
  <c r="G522" i="3"/>
  <c r="D522" i="3"/>
  <c r="V521" i="3"/>
  <c r="P521" i="3"/>
  <c r="J521" i="3"/>
  <c r="G521" i="3"/>
  <c r="D521" i="3"/>
  <c r="V520" i="3"/>
  <c r="P520" i="3"/>
  <c r="J520" i="3"/>
  <c r="G520" i="3"/>
  <c r="D520" i="3"/>
  <c r="X519" i="3"/>
  <c r="X513" i="3" s="1"/>
  <c r="X510" i="3" s="1"/>
  <c r="W519" i="3"/>
  <c r="R519" i="3"/>
  <c r="R513" i="3" s="1"/>
  <c r="R510" i="3" s="1"/>
  <c r="Q519" i="3"/>
  <c r="Q513" i="3" s="1"/>
  <c r="Q510" i="3" s="1"/>
  <c r="L519" i="3"/>
  <c r="L513" i="3" s="1"/>
  <c r="L510" i="3" s="1"/>
  <c r="K519" i="3"/>
  <c r="K513" i="3" s="1"/>
  <c r="I519" i="3"/>
  <c r="I513" i="3" s="1"/>
  <c r="I510" i="3" s="1"/>
  <c r="H519" i="3"/>
  <c r="H513" i="3" s="1"/>
  <c r="H510" i="3" s="1"/>
  <c r="F519" i="3"/>
  <c r="F513" i="3" s="1"/>
  <c r="F510" i="3" s="1"/>
  <c r="E519" i="3"/>
  <c r="V518" i="3"/>
  <c r="P518" i="3"/>
  <c r="J518" i="3"/>
  <c r="G518" i="3"/>
  <c r="D518" i="3"/>
  <c r="V517" i="3"/>
  <c r="P517" i="3"/>
  <c r="J517" i="3"/>
  <c r="G517" i="3"/>
  <c r="D517" i="3"/>
  <c r="V516" i="3"/>
  <c r="P516" i="3"/>
  <c r="J516" i="3"/>
  <c r="G516" i="3"/>
  <c r="D516" i="3"/>
  <c r="V515" i="3"/>
  <c r="P515" i="3"/>
  <c r="J515" i="3"/>
  <c r="G515" i="3"/>
  <c r="D515" i="3"/>
  <c r="V514" i="3"/>
  <c r="P514" i="3"/>
  <c r="J514" i="3"/>
  <c r="G514" i="3"/>
  <c r="D514" i="3"/>
  <c r="V512" i="3"/>
  <c r="P512" i="3"/>
  <c r="J512" i="3"/>
  <c r="G512" i="3"/>
  <c r="D512" i="3"/>
  <c r="V511" i="3"/>
  <c r="P511" i="3"/>
  <c r="J511" i="3"/>
  <c r="G511" i="3"/>
  <c r="D511" i="3"/>
  <c r="V509" i="3"/>
  <c r="P509" i="3"/>
  <c r="J509" i="3"/>
  <c r="G509" i="3"/>
  <c r="D509" i="3"/>
  <c r="V508" i="3"/>
  <c r="P508" i="3"/>
  <c r="J508" i="3"/>
  <c r="G508" i="3"/>
  <c r="D508" i="3"/>
  <c r="V507" i="3"/>
  <c r="P507" i="3"/>
  <c r="J507" i="3"/>
  <c r="G507" i="3"/>
  <c r="D507" i="3"/>
  <c r="V506" i="3"/>
  <c r="P506" i="3"/>
  <c r="J506" i="3"/>
  <c r="G506" i="3"/>
  <c r="D506" i="3"/>
  <c r="X505" i="3"/>
  <c r="W505" i="3"/>
  <c r="R505" i="3"/>
  <c r="R499" i="3" s="1"/>
  <c r="Q505" i="3"/>
  <c r="L505" i="3"/>
  <c r="L499" i="3" s="1"/>
  <c r="K505" i="3"/>
  <c r="K499" i="3" s="1"/>
  <c r="I505" i="3"/>
  <c r="H505" i="3"/>
  <c r="F505" i="3"/>
  <c r="F499" i="3" s="1"/>
  <c r="F496" i="3" s="1"/>
  <c r="E505" i="3"/>
  <c r="V504" i="3"/>
  <c r="P504" i="3"/>
  <c r="J504" i="3"/>
  <c r="G504" i="3"/>
  <c r="D504" i="3"/>
  <c r="V503" i="3"/>
  <c r="P503" i="3"/>
  <c r="J503" i="3"/>
  <c r="G503" i="3"/>
  <c r="D503" i="3"/>
  <c r="V502" i="3"/>
  <c r="P502" i="3"/>
  <c r="J502" i="3"/>
  <c r="G502" i="3"/>
  <c r="D502" i="3"/>
  <c r="V501" i="3"/>
  <c r="P501" i="3"/>
  <c r="J501" i="3"/>
  <c r="G501" i="3"/>
  <c r="D501" i="3"/>
  <c r="V500" i="3"/>
  <c r="P500" i="3"/>
  <c r="J500" i="3"/>
  <c r="G500" i="3"/>
  <c r="D500" i="3"/>
  <c r="V498" i="3"/>
  <c r="P498" i="3"/>
  <c r="J498" i="3"/>
  <c r="G498" i="3"/>
  <c r="D498" i="3"/>
  <c r="V497" i="3"/>
  <c r="P497" i="3"/>
  <c r="J497" i="3"/>
  <c r="G497" i="3"/>
  <c r="D497" i="3"/>
  <c r="V481" i="3"/>
  <c r="P481" i="3"/>
  <c r="J481" i="3"/>
  <c r="G481" i="3"/>
  <c r="D481" i="3"/>
  <c r="V480" i="3"/>
  <c r="P480" i="3"/>
  <c r="J480" i="3"/>
  <c r="G480" i="3"/>
  <c r="D480" i="3"/>
  <c r="V479" i="3"/>
  <c r="P479" i="3"/>
  <c r="J479" i="3"/>
  <c r="G479" i="3"/>
  <c r="D479" i="3"/>
  <c r="V478" i="3"/>
  <c r="P478" i="3"/>
  <c r="J478" i="3"/>
  <c r="G478" i="3"/>
  <c r="D478" i="3"/>
  <c r="X477" i="3"/>
  <c r="X471" i="3" s="1"/>
  <c r="X468" i="3" s="1"/>
  <c r="W477" i="3"/>
  <c r="W471" i="3" s="1"/>
  <c r="R477" i="3"/>
  <c r="R471" i="3" s="1"/>
  <c r="R468" i="3" s="1"/>
  <c r="Q477" i="3"/>
  <c r="Q471" i="3" s="1"/>
  <c r="Q468" i="3" s="1"/>
  <c r="L477" i="3"/>
  <c r="L471" i="3" s="1"/>
  <c r="L468" i="3" s="1"/>
  <c r="K477" i="3"/>
  <c r="K471" i="3" s="1"/>
  <c r="I477" i="3"/>
  <c r="I471" i="3" s="1"/>
  <c r="I468" i="3" s="1"/>
  <c r="H477" i="3"/>
  <c r="F477" i="3"/>
  <c r="F471" i="3" s="1"/>
  <c r="F468" i="3" s="1"/>
  <c r="E477" i="3"/>
  <c r="E471" i="3" s="1"/>
  <c r="V476" i="3"/>
  <c r="P476" i="3"/>
  <c r="J476" i="3"/>
  <c r="G476" i="3"/>
  <c r="D476" i="3"/>
  <c r="V475" i="3"/>
  <c r="P475" i="3"/>
  <c r="J475" i="3"/>
  <c r="G475" i="3"/>
  <c r="D475" i="3"/>
  <c r="V474" i="3"/>
  <c r="P474" i="3"/>
  <c r="J474" i="3"/>
  <c r="G474" i="3"/>
  <c r="D474" i="3"/>
  <c r="V473" i="3"/>
  <c r="P473" i="3"/>
  <c r="J473" i="3"/>
  <c r="G473" i="3"/>
  <c r="D473" i="3"/>
  <c r="V472" i="3"/>
  <c r="P472" i="3"/>
  <c r="J472" i="3"/>
  <c r="G472" i="3"/>
  <c r="D472" i="3"/>
  <c r="V470" i="3"/>
  <c r="P470" i="3"/>
  <c r="J470" i="3"/>
  <c r="G470" i="3"/>
  <c r="D470" i="3"/>
  <c r="V469" i="3"/>
  <c r="P469" i="3"/>
  <c r="J469" i="3"/>
  <c r="G469" i="3"/>
  <c r="D469" i="3"/>
  <c r="V467" i="3"/>
  <c r="P467" i="3"/>
  <c r="J467" i="3"/>
  <c r="G467" i="3"/>
  <c r="D467" i="3"/>
  <c r="V466" i="3"/>
  <c r="P466" i="3"/>
  <c r="J466" i="3"/>
  <c r="G466" i="3"/>
  <c r="D466" i="3"/>
  <c r="V465" i="3"/>
  <c r="P465" i="3"/>
  <c r="J465" i="3"/>
  <c r="G465" i="3"/>
  <c r="D465" i="3"/>
  <c r="V464" i="3"/>
  <c r="P464" i="3"/>
  <c r="J464" i="3"/>
  <c r="G464" i="3"/>
  <c r="D464" i="3"/>
  <c r="X463" i="3"/>
  <c r="X457" i="3" s="1"/>
  <c r="X454" i="3" s="1"/>
  <c r="W463" i="3"/>
  <c r="R463" i="3"/>
  <c r="Q463" i="3"/>
  <c r="Q457" i="3" s="1"/>
  <c r="Q454" i="3" s="1"/>
  <c r="L463" i="3"/>
  <c r="K463" i="3"/>
  <c r="K457" i="3" s="1"/>
  <c r="K454" i="3" s="1"/>
  <c r="I463" i="3"/>
  <c r="I457" i="3" s="1"/>
  <c r="H463" i="3"/>
  <c r="F463" i="3"/>
  <c r="F457" i="3" s="1"/>
  <c r="E463" i="3"/>
  <c r="V462" i="3"/>
  <c r="P462" i="3"/>
  <c r="J462" i="3"/>
  <c r="G462" i="3"/>
  <c r="D462" i="3"/>
  <c r="V461" i="3"/>
  <c r="P461" i="3"/>
  <c r="J461" i="3"/>
  <c r="G461" i="3"/>
  <c r="D461" i="3"/>
  <c r="V460" i="3"/>
  <c r="P460" i="3"/>
  <c r="J460" i="3"/>
  <c r="G460" i="3"/>
  <c r="D460" i="3"/>
  <c r="V459" i="3"/>
  <c r="P459" i="3"/>
  <c r="J459" i="3"/>
  <c r="G459" i="3"/>
  <c r="D459" i="3"/>
  <c r="V458" i="3"/>
  <c r="P458" i="3"/>
  <c r="J458" i="3"/>
  <c r="G458" i="3"/>
  <c r="D458" i="3"/>
  <c r="V456" i="3"/>
  <c r="P456" i="3"/>
  <c r="J456" i="3"/>
  <c r="G456" i="3"/>
  <c r="D456" i="3"/>
  <c r="V455" i="3"/>
  <c r="P455" i="3"/>
  <c r="J455" i="3"/>
  <c r="G455" i="3"/>
  <c r="D455" i="3"/>
  <c r="V383" i="3"/>
  <c r="P383" i="3"/>
  <c r="J383" i="3"/>
  <c r="G383" i="3"/>
  <c r="D383" i="3"/>
  <c r="V382" i="3"/>
  <c r="P382" i="3"/>
  <c r="J382" i="3"/>
  <c r="G382" i="3"/>
  <c r="D382" i="3"/>
  <c r="V381" i="3"/>
  <c r="P381" i="3"/>
  <c r="J381" i="3"/>
  <c r="G381" i="3"/>
  <c r="D381" i="3"/>
  <c r="V380" i="3"/>
  <c r="P380" i="3"/>
  <c r="J380" i="3"/>
  <c r="G380" i="3"/>
  <c r="D380" i="3"/>
  <c r="X379" i="3"/>
  <c r="X373" i="3" s="1"/>
  <c r="X370" i="3" s="1"/>
  <c r="W373" i="3"/>
  <c r="R379" i="3"/>
  <c r="R373" i="3" s="1"/>
  <c r="R370" i="3" s="1"/>
  <c r="Q379" i="3"/>
  <c r="Q373" i="3" s="1"/>
  <c r="L379" i="3"/>
  <c r="L373" i="3" s="1"/>
  <c r="L370" i="3" s="1"/>
  <c r="K379" i="3"/>
  <c r="K373" i="3" s="1"/>
  <c r="I379" i="3"/>
  <c r="I373" i="3" s="1"/>
  <c r="I370" i="3" s="1"/>
  <c r="H379" i="3"/>
  <c r="H373" i="3" s="1"/>
  <c r="H370" i="3" s="1"/>
  <c r="F379" i="3"/>
  <c r="E379" i="3"/>
  <c r="E373" i="3" s="1"/>
  <c r="E370" i="3" s="1"/>
  <c r="V378" i="3"/>
  <c r="P378" i="3"/>
  <c r="J378" i="3"/>
  <c r="G378" i="3"/>
  <c r="D378" i="3"/>
  <c r="V377" i="3"/>
  <c r="P377" i="3"/>
  <c r="J377" i="3"/>
  <c r="G377" i="3"/>
  <c r="D377" i="3"/>
  <c r="V376" i="3"/>
  <c r="P376" i="3"/>
  <c r="J376" i="3"/>
  <c r="G376" i="3"/>
  <c r="D376" i="3"/>
  <c r="V375" i="3"/>
  <c r="P375" i="3"/>
  <c r="J375" i="3"/>
  <c r="G375" i="3"/>
  <c r="D375" i="3"/>
  <c r="V374" i="3"/>
  <c r="P374" i="3"/>
  <c r="J374" i="3"/>
  <c r="G374" i="3"/>
  <c r="D374" i="3"/>
  <c r="V372" i="3"/>
  <c r="P372" i="3"/>
  <c r="J372" i="3"/>
  <c r="G372" i="3"/>
  <c r="D372" i="3"/>
  <c r="V371" i="3"/>
  <c r="P371" i="3"/>
  <c r="J371" i="3"/>
  <c r="G371" i="3"/>
  <c r="D371" i="3"/>
  <c r="V369" i="3"/>
  <c r="P369" i="3"/>
  <c r="J369" i="3"/>
  <c r="G369" i="3"/>
  <c r="D369" i="3"/>
  <c r="V368" i="3"/>
  <c r="P368" i="3"/>
  <c r="J368" i="3"/>
  <c r="G368" i="3"/>
  <c r="V367" i="3"/>
  <c r="P367" i="3"/>
  <c r="J367" i="3"/>
  <c r="G367" i="3"/>
  <c r="E367" i="3" s="1"/>
  <c r="V366" i="3"/>
  <c r="P366" i="3"/>
  <c r="J366" i="3"/>
  <c r="G366" i="3"/>
  <c r="X365" i="3"/>
  <c r="W365" i="3"/>
  <c r="W359" i="3" s="1"/>
  <c r="W356" i="3" s="1"/>
  <c r="R365" i="3"/>
  <c r="R359" i="3" s="1"/>
  <c r="Q365" i="3"/>
  <c r="L365" i="3"/>
  <c r="L359" i="3" s="1"/>
  <c r="L356" i="3" s="1"/>
  <c r="K365" i="3"/>
  <c r="K359" i="3" s="1"/>
  <c r="I365" i="3"/>
  <c r="I359" i="3" s="1"/>
  <c r="I356" i="3" s="1"/>
  <c r="H365" i="3"/>
  <c r="V364" i="3"/>
  <c r="P364" i="3"/>
  <c r="J364" i="3"/>
  <c r="G364" i="3"/>
  <c r="V363" i="3"/>
  <c r="P363" i="3"/>
  <c r="J363" i="3"/>
  <c r="G363" i="3"/>
  <c r="E363" i="3" s="1"/>
  <c r="D363" i="3" s="1"/>
  <c r="V362" i="3"/>
  <c r="P362" i="3"/>
  <c r="J362" i="3"/>
  <c r="G362" i="3"/>
  <c r="E362" i="3" s="1"/>
  <c r="D362" i="3" s="1"/>
  <c r="V361" i="3"/>
  <c r="P361" i="3"/>
  <c r="J361" i="3"/>
  <c r="G361" i="3"/>
  <c r="V360" i="3"/>
  <c r="P360" i="3"/>
  <c r="J360" i="3"/>
  <c r="G360" i="3"/>
  <c r="X359" i="3"/>
  <c r="X356" i="3" s="1"/>
  <c r="F359" i="3"/>
  <c r="F356" i="3" s="1"/>
  <c r="V358" i="3"/>
  <c r="P358" i="3"/>
  <c r="J358" i="3"/>
  <c r="G358" i="3"/>
  <c r="D358" i="3"/>
  <c r="V357" i="3"/>
  <c r="P357" i="3"/>
  <c r="J357" i="3"/>
  <c r="G357" i="3"/>
  <c r="D357" i="3"/>
  <c r="V355" i="3"/>
  <c r="P355" i="3"/>
  <c r="J355" i="3"/>
  <c r="G355" i="3"/>
  <c r="V354" i="3"/>
  <c r="P354" i="3"/>
  <c r="J354" i="3"/>
  <c r="G354" i="3"/>
  <c r="V353" i="3"/>
  <c r="P353" i="3"/>
  <c r="J353" i="3"/>
  <c r="G353" i="3"/>
  <c r="E353" i="3" s="1"/>
  <c r="V352" i="3"/>
  <c r="P352" i="3"/>
  <c r="J352" i="3"/>
  <c r="G352" i="3"/>
  <c r="X345" i="3"/>
  <c r="X342" i="3" s="1"/>
  <c r="R345" i="3"/>
  <c r="R342" i="3" s="1"/>
  <c r="Q345" i="3"/>
  <c r="L351" i="3"/>
  <c r="L345" i="3" s="1"/>
  <c r="L342" i="3" s="1"/>
  <c r="K351" i="3"/>
  <c r="I351" i="3"/>
  <c r="I345" i="3" s="1"/>
  <c r="I342" i="3" s="1"/>
  <c r="H351" i="3"/>
  <c r="F351" i="3"/>
  <c r="F345" i="3" s="1"/>
  <c r="F342" i="3" s="1"/>
  <c r="V350" i="3"/>
  <c r="P350" i="3"/>
  <c r="J350" i="3"/>
  <c r="G350" i="3"/>
  <c r="V349" i="3"/>
  <c r="P349" i="3"/>
  <c r="J349" i="3"/>
  <c r="G349" i="3"/>
  <c r="E349" i="3" s="1"/>
  <c r="D349" i="3" s="1"/>
  <c r="V348" i="3"/>
  <c r="P348" i="3"/>
  <c r="J348" i="3"/>
  <c r="G348" i="3"/>
  <c r="E348" i="3" s="1"/>
  <c r="D348" i="3" s="1"/>
  <c r="V347" i="3"/>
  <c r="P347" i="3"/>
  <c r="J347" i="3"/>
  <c r="G347" i="3"/>
  <c r="V346" i="3"/>
  <c r="P346" i="3"/>
  <c r="J346" i="3"/>
  <c r="G346" i="3"/>
  <c r="V344" i="3"/>
  <c r="P344" i="3"/>
  <c r="J344" i="3"/>
  <c r="G344" i="3"/>
  <c r="D344" i="3"/>
  <c r="V343" i="3"/>
  <c r="P343" i="3"/>
  <c r="J343" i="3"/>
  <c r="G343" i="3"/>
  <c r="D343" i="3"/>
  <c r="V313" i="3"/>
  <c r="P313" i="3"/>
  <c r="J313" i="3"/>
  <c r="G313" i="3"/>
  <c r="D313" i="3"/>
  <c r="V312" i="3"/>
  <c r="P312" i="3"/>
  <c r="J312" i="3"/>
  <c r="G312" i="3"/>
  <c r="D312" i="3"/>
  <c r="V311" i="3"/>
  <c r="P311" i="3"/>
  <c r="J311" i="3"/>
  <c r="G311" i="3"/>
  <c r="D311" i="3"/>
  <c r="V310" i="3"/>
  <c r="P310" i="3"/>
  <c r="J310" i="3"/>
  <c r="G310" i="3"/>
  <c r="D310" i="3"/>
  <c r="X309" i="3"/>
  <c r="X303" i="3" s="1"/>
  <c r="X300" i="3" s="1"/>
  <c r="R309" i="3"/>
  <c r="R303" i="3" s="1"/>
  <c r="R300" i="3" s="1"/>
  <c r="Q309" i="3"/>
  <c r="L309" i="3"/>
  <c r="L303" i="3" s="1"/>
  <c r="K309" i="3"/>
  <c r="K303" i="3" s="1"/>
  <c r="K300" i="3" s="1"/>
  <c r="I309" i="3"/>
  <c r="I303" i="3" s="1"/>
  <c r="I300" i="3" s="1"/>
  <c r="H309" i="3"/>
  <c r="H303" i="3" s="1"/>
  <c r="F309" i="3"/>
  <c r="F303" i="3" s="1"/>
  <c r="F300" i="3" s="1"/>
  <c r="E309" i="3"/>
  <c r="V308" i="3"/>
  <c r="P308" i="3"/>
  <c r="J308" i="3"/>
  <c r="G308" i="3"/>
  <c r="D308" i="3"/>
  <c r="V307" i="3"/>
  <c r="P307" i="3"/>
  <c r="J307" i="3"/>
  <c r="G307" i="3"/>
  <c r="D307" i="3"/>
  <c r="V306" i="3"/>
  <c r="P306" i="3"/>
  <c r="J306" i="3"/>
  <c r="G306" i="3"/>
  <c r="D306" i="3"/>
  <c r="V305" i="3"/>
  <c r="P305" i="3"/>
  <c r="J305" i="3"/>
  <c r="G305" i="3"/>
  <c r="D305" i="3"/>
  <c r="V304" i="3"/>
  <c r="P304" i="3"/>
  <c r="J304" i="3"/>
  <c r="G304" i="3"/>
  <c r="D304" i="3"/>
  <c r="V302" i="3"/>
  <c r="P302" i="3"/>
  <c r="J302" i="3"/>
  <c r="G302" i="3"/>
  <c r="D302" i="3"/>
  <c r="V301" i="3"/>
  <c r="P301" i="3"/>
  <c r="J301" i="3"/>
  <c r="G301" i="3"/>
  <c r="D301" i="3"/>
  <c r="V299" i="3"/>
  <c r="P299" i="3"/>
  <c r="J299" i="3"/>
  <c r="G299" i="3"/>
  <c r="D299" i="3"/>
  <c r="V298" i="3"/>
  <c r="P298" i="3"/>
  <c r="J298" i="3"/>
  <c r="G298" i="3"/>
  <c r="D298" i="3"/>
  <c r="V297" i="3"/>
  <c r="P297" i="3"/>
  <c r="J297" i="3"/>
  <c r="G297" i="3"/>
  <c r="D297" i="3"/>
  <c r="V296" i="3"/>
  <c r="P296" i="3"/>
  <c r="J296" i="3"/>
  <c r="G296" i="3"/>
  <c r="D296" i="3"/>
  <c r="X295" i="3"/>
  <c r="X289" i="3" s="1"/>
  <c r="X286" i="3" s="1"/>
  <c r="R295" i="3"/>
  <c r="R289" i="3" s="1"/>
  <c r="R286" i="3" s="1"/>
  <c r="Q295" i="3"/>
  <c r="L295" i="3"/>
  <c r="L289" i="3" s="1"/>
  <c r="K295" i="3"/>
  <c r="K289" i="3" s="1"/>
  <c r="K286" i="3" s="1"/>
  <c r="I295" i="3"/>
  <c r="I289" i="3" s="1"/>
  <c r="I286" i="3" s="1"/>
  <c r="H295" i="3"/>
  <c r="H289" i="3" s="1"/>
  <c r="F295" i="3"/>
  <c r="F289" i="3" s="1"/>
  <c r="F286" i="3" s="1"/>
  <c r="E295" i="3"/>
  <c r="E289" i="3" s="1"/>
  <c r="V294" i="3"/>
  <c r="P294" i="3"/>
  <c r="J294" i="3"/>
  <c r="G294" i="3"/>
  <c r="D294" i="3"/>
  <c r="V293" i="3"/>
  <c r="P293" i="3"/>
  <c r="J293" i="3"/>
  <c r="G293" i="3"/>
  <c r="D293" i="3"/>
  <c r="V292" i="3"/>
  <c r="P292" i="3"/>
  <c r="J292" i="3"/>
  <c r="G292" i="3"/>
  <c r="D292" i="3"/>
  <c r="V291" i="3"/>
  <c r="P291" i="3"/>
  <c r="J291" i="3"/>
  <c r="G291" i="3"/>
  <c r="D291" i="3"/>
  <c r="V290" i="3"/>
  <c r="P290" i="3"/>
  <c r="J290" i="3"/>
  <c r="G290" i="3"/>
  <c r="D290" i="3"/>
  <c r="V288" i="3"/>
  <c r="P288" i="3"/>
  <c r="J288" i="3"/>
  <c r="G288" i="3"/>
  <c r="D288" i="3"/>
  <c r="V287" i="3"/>
  <c r="P287" i="3"/>
  <c r="J287" i="3"/>
  <c r="G287" i="3"/>
  <c r="D287" i="3"/>
  <c r="V285" i="3"/>
  <c r="P285" i="3"/>
  <c r="J285" i="3"/>
  <c r="G285" i="3"/>
  <c r="D285" i="3"/>
  <c r="V284" i="3"/>
  <c r="P284" i="3"/>
  <c r="J284" i="3"/>
  <c r="G284" i="3"/>
  <c r="D284" i="3"/>
  <c r="V283" i="3"/>
  <c r="P283" i="3"/>
  <c r="J283" i="3"/>
  <c r="G283" i="3"/>
  <c r="D283" i="3"/>
  <c r="V282" i="3"/>
  <c r="P282" i="3"/>
  <c r="J282" i="3"/>
  <c r="G282" i="3"/>
  <c r="D282" i="3"/>
  <c r="X281" i="3"/>
  <c r="X275" i="3" s="1"/>
  <c r="R281" i="3"/>
  <c r="R275" i="3" s="1"/>
  <c r="R272" i="3" s="1"/>
  <c r="Q281" i="3"/>
  <c r="L281" i="3"/>
  <c r="L275" i="3" s="1"/>
  <c r="K281" i="3"/>
  <c r="K275" i="3" s="1"/>
  <c r="K272" i="3" s="1"/>
  <c r="I281" i="3"/>
  <c r="I275" i="3" s="1"/>
  <c r="I272" i="3" s="1"/>
  <c r="H281" i="3"/>
  <c r="F281" i="3"/>
  <c r="F275" i="3" s="1"/>
  <c r="F272" i="3" s="1"/>
  <c r="E281" i="3"/>
  <c r="V280" i="3"/>
  <c r="P280" i="3"/>
  <c r="J280" i="3"/>
  <c r="G280" i="3"/>
  <c r="D280" i="3"/>
  <c r="V279" i="3"/>
  <c r="P279" i="3"/>
  <c r="J279" i="3"/>
  <c r="G279" i="3"/>
  <c r="D279" i="3"/>
  <c r="V278" i="3"/>
  <c r="P278" i="3"/>
  <c r="J278" i="3"/>
  <c r="G278" i="3"/>
  <c r="D278" i="3"/>
  <c r="V277" i="3"/>
  <c r="P277" i="3"/>
  <c r="J277" i="3"/>
  <c r="G277" i="3"/>
  <c r="D277" i="3"/>
  <c r="V276" i="3"/>
  <c r="P276" i="3"/>
  <c r="J276" i="3"/>
  <c r="G276" i="3"/>
  <c r="D276" i="3"/>
  <c r="V274" i="3"/>
  <c r="P274" i="3"/>
  <c r="J274" i="3"/>
  <c r="G274" i="3"/>
  <c r="D274" i="3"/>
  <c r="V273" i="3"/>
  <c r="P273" i="3"/>
  <c r="J273" i="3"/>
  <c r="G273" i="3"/>
  <c r="D273" i="3"/>
  <c r="V271" i="3"/>
  <c r="P271" i="3"/>
  <c r="J271" i="3"/>
  <c r="G271" i="3"/>
  <c r="D271" i="3"/>
  <c r="V270" i="3"/>
  <c r="P270" i="3"/>
  <c r="J270" i="3"/>
  <c r="G270" i="3"/>
  <c r="D270" i="3"/>
  <c r="V269" i="3"/>
  <c r="P269" i="3"/>
  <c r="J269" i="3"/>
  <c r="G269" i="3"/>
  <c r="D269" i="3"/>
  <c r="V268" i="3"/>
  <c r="P268" i="3"/>
  <c r="J268" i="3"/>
  <c r="G268" i="3"/>
  <c r="D268" i="3"/>
  <c r="X267" i="3"/>
  <c r="X261" i="3" s="1"/>
  <c r="R267" i="3"/>
  <c r="R261" i="3" s="1"/>
  <c r="R258" i="3" s="1"/>
  <c r="Q267" i="3"/>
  <c r="L267" i="3"/>
  <c r="K267" i="3"/>
  <c r="K261" i="3" s="1"/>
  <c r="K258" i="3" s="1"/>
  <c r="I267" i="3"/>
  <c r="I261" i="3" s="1"/>
  <c r="I258" i="3" s="1"/>
  <c r="H267" i="3"/>
  <c r="F267" i="3"/>
  <c r="F261" i="3" s="1"/>
  <c r="F258" i="3" s="1"/>
  <c r="E267" i="3"/>
  <c r="E261" i="3" s="1"/>
  <c r="V266" i="3"/>
  <c r="P266" i="3"/>
  <c r="J266" i="3"/>
  <c r="G266" i="3"/>
  <c r="D266" i="3"/>
  <c r="V265" i="3"/>
  <c r="P265" i="3"/>
  <c r="J265" i="3"/>
  <c r="G265" i="3"/>
  <c r="D265" i="3"/>
  <c r="V264" i="3"/>
  <c r="P264" i="3"/>
  <c r="J264" i="3"/>
  <c r="G264" i="3"/>
  <c r="D264" i="3"/>
  <c r="V263" i="3"/>
  <c r="P263" i="3"/>
  <c r="J263" i="3"/>
  <c r="G263" i="3"/>
  <c r="D263" i="3"/>
  <c r="V262" i="3"/>
  <c r="P262" i="3"/>
  <c r="J262" i="3"/>
  <c r="G262" i="3"/>
  <c r="D262" i="3"/>
  <c r="V260" i="3"/>
  <c r="P260" i="3"/>
  <c r="J260" i="3"/>
  <c r="G260" i="3"/>
  <c r="D260" i="3"/>
  <c r="V259" i="3"/>
  <c r="P259" i="3"/>
  <c r="J259" i="3"/>
  <c r="G259" i="3"/>
  <c r="D259" i="3"/>
  <c r="V257" i="3"/>
  <c r="P257" i="3"/>
  <c r="J257" i="3"/>
  <c r="G257" i="3"/>
  <c r="D257" i="3"/>
  <c r="V256" i="3"/>
  <c r="P256" i="3"/>
  <c r="J256" i="3"/>
  <c r="G256" i="3"/>
  <c r="D256" i="3"/>
  <c r="V255" i="3"/>
  <c r="P255" i="3"/>
  <c r="J255" i="3"/>
  <c r="G255" i="3"/>
  <c r="D255" i="3"/>
  <c r="V254" i="3"/>
  <c r="P254" i="3"/>
  <c r="J254" i="3"/>
  <c r="G254" i="3"/>
  <c r="D254" i="3"/>
  <c r="X253" i="3"/>
  <c r="X247" i="3" s="1"/>
  <c r="R253" i="3"/>
  <c r="R247" i="3" s="1"/>
  <c r="R244" i="3" s="1"/>
  <c r="Q253" i="3"/>
  <c r="L253" i="3"/>
  <c r="L247" i="3" s="1"/>
  <c r="K253" i="3"/>
  <c r="K247" i="3" s="1"/>
  <c r="K244" i="3" s="1"/>
  <c r="I253" i="3"/>
  <c r="I247" i="3" s="1"/>
  <c r="I244" i="3" s="1"/>
  <c r="H253" i="3"/>
  <c r="F253" i="3"/>
  <c r="F247" i="3" s="1"/>
  <c r="F244" i="3" s="1"/>
  <c r="E253" i="3"/>
  <c r="V252" i="3"/>
  <c r="P252" i="3"/>
  <c r="J252" i="3"/>
  <c r="G252" i="3"/>
  <c r="D252" i="3"/>
  <c r="V251" i="3"/>
  <c r="P251" i="3"/>
  <c r="J251" i="3"/>
  <c r="G251" i="3"/>
  <c r="D251" i="3"/>
  <c r="V250" i="3"/>
  <c r="P250" i="3"/>
  <c r="J250" i="3"/>
  <c r="G250" i="3"/>
  <c r="D250" i="3"/>
  <c r="V249" i="3"/>
  <c r="P249" i="3"/>
  <c r="J249" i="3"/>
  <c r="G249" i="3"/>
  <c r="D249" i="3"/>
  <c r="V248" i="3"/>
  <c r="P248" i="3"/>
  <c r="J248" i="3"/>
  <c r="G248" i="3"/>
  <c r="D248" i="3"/>
  <c r="V246" i="3"/>
  <c r="P246" i="3"/>
  <c r="J246" i="3"/>
  <c r="G246" i="3"/>
  <c r="D246" i="3"/>
  <c r="V245" i="3"/>
  <c r="P245" i="3"/>
  <c r="J245" i="3"/>
  <c r="G245" i="3"/>
  <c r="D245" i="3"/>
  <c r="V243" i="3"/>
  <c r="P243" i="3"/>
  <c r="J243" i="3"/>
  <c r="G243" i="3"/>
  <c r="D243" i="3"/>
  <c r="V242" i="3"/>
  <c r="P242" i="3"/>
  <c r="J242" i="3"/>
  <c r="G242" i="3"/>
  <c r="D242" i="3"/>
  <c r="V241" i="3"/>
  <c r="P241" i="3"/>
  <c r="J241" i="3"/>
  <c r="G241" i="3"/>
  <c r="D241" i="3"/>
  <c r="V240" i="3"/>
  <c r="P240" i="3"/>
  <c r="J240" i="3"/>
  <c r="G240" i="3"/>
  <c r="D240" i="3"/>
  <c r="X239" i="3"/>
  <c r="X233" i="3" s="1"/>
  <c r="X230" i="3" s="1"/>
  <c r="R239" i="3"/>
  <c r="R233" i="3" s="1"/>
  <c r="R230" i="3" s="1"/>
  <c r="Q239" i="3"/>
  <c r="Q233" i="3" s="1"/>
  <c r="L239" i="3"/>
  <c r="K239" i="3"/>
  <c r="K233" i="3" s="1"/>
  <c r="I239" i="3"/>
  <c r="I233" i="3" s="1"/>
  <c r="I230" i="3" s="1"/>
  <c r="H239" i="3"/>
  <c r="F239" i="3"/>
  <c r="F233" i="3" s="1"/>
  <c r="F230" i="3" s="1"/>
  <c r="E239" i="3"/>
  <c r="E233" i="3" s="1"/>
  <c r="E230" i="3" s="1"/>
  <c r="V238" i="3"/>
  <c r="P238" i="3"/>
  <c r="J238" i="3"/>
  <c r="G238" i="3"/>
  <c r="D238" i="3"/>
  <c r="V237" i="3"/>
  <c r="P237" i="3"/>
  <c r="J237" i="3"/>
  <c r="G237" i="3"/>
  <c r="D237" i="3"/>
  <c r="V236" i="3"/>
  <c r="P236" i="3"/>
  <c r="J236" i="3"/>
  <c r="G236" i="3"/>
  <c r="D236" i="3"/>
  <c r="V235" i="3"/>
  <c r="P235" i="3"/>
  <c r="J235" i="3"/>
  <c r="G235" i="3"/>
  <c r="D235" i="3"/>
  <c r="V234" i="3"/>
  <c r="P234" i="3"/>
  <c r="J234" i="3"/>
  <c r="G234" i="3"/>
  <c r="D234" i="3"/>
  <c r="V232" i="3"/>
  <c r="P232" i="3"/>
  <c r="J232" i="3"/>
  <c r="G232" i="3"/>
  <c r="D232" i="3"/>
  <c r="V231" i="3"/>
  <c r="P231" i="3"/>
  <c r="J231" i="3"/>
  <c r="G231" i="3"/>
  <c r="D231" i="3"/>
  <c r="V229" i="3"/>
  <c r="P229" i="3"/>
  <c r="J229" i="3"/>
  <c r="G229" i="3"/>
  <c r="D229" i="3"/>
  <c r="V228" i="3"/>
  <c r="P228" i="3"/>
  <c r="J228" i="3"/>
  <c r="G228" i="3"/>
  <c r="D228" i="3"/>
  <c r="V227" i="3"/>
  <c r="P227" i="3"/>
  <c r="J227" i="3"/>
  <c r="G227" i="3"/>
  <c r="D227" i="3"/>
  <c r="V226" i="3"/>
  <c r="P226" i="3"/>
  <c r="J226" i="3"/>
  <c r="G226" i="3"/>
  <c r="D226" i="3"/>
  <c r="X225" i="3"/>
  <c r="X219" i="3" s="1"/>
  <c r="X216" i="3" s="1"/>
  <c r="R225" i="3"/>
  <c r="R219" i="3" s="1"/>
  <c r="R216" i="3" s="1"/>
  <c r="Q225" i="3"/>
  <c r="Q219" i="3" s="1"/>
  <c r="L225" i="3"/>
  <c r="L219" i="3" s="1"/>
  <c r="L216" i="3" s="1"/>
  <c r="K225" i="3"/>
  <c r="K219" i="3" s="1"/>
  <c r="I225" i="3"/>
  <c r="I219" i="3" s="1"/>
  <c r="I216" i="3" s="1"/>
  <c r="H225" i="3"/>
  <c r="H219" i="3" s="1"/>
  <c r="F225" i="3"/>
  <c r="E225" i="3"/>
  <c r="E219" i="3" s="1"/>
  <c r="E216" i="3" s="1"/>
  <c r="V224" i="3"/>
  <c r="P224" i="3"/>
  <c r="J224" i="3"/>
  <c r="G224" i="3"/>
  <c r="D224" i="3"/>
  <c r="V223" i="3"/>
  <c r="P223" i="3"/>
  <c r="J223" i="3"/>
  <c r="G223" i="3"/>
  <c r="D223" i="3"/>
  <c r="V222" i="3"/>
  <c r="P222" i="3"/>
  <c r="J222" i="3"/>
  <c r="G222" i="3"/>
  <c r="D222" i="3"/>
  <c r="V221" i="3"/>
  <c r="P221" i="3"/>
  <c r="J221" i="3"/>
  <c r="G221" i="3"/>
  <c r="D221" i="3"/>
  <c r="V220" i="3"/>
  <c r="P220" i="3"/>
  <c r="J220" i="3"/>
  <c r="G220" i="3"/>
  <c r="D220" i="3"/>
  <c r="V218" i="3"/>
  <c r="P218" i="3"/>
  <c r="J218" i="3"/>
  <c r="G218" i="3"/>
  <c r="D218" i="3"/>
  <c r="V217" i="3"/>
  <c r="P217" i="3"/>
  <c r="J217" i="3"/>
  <c r="G217" i="3"/>
  <c r="D217" i="3"/>
  <c r="V215" i="3"/>
  <c r="P215" i="3"/>
  <c r="J215" i="3"/>
  <c r="G215" i="3"/>
  <c r="D215" i="3"/>
  <c r="V214" i="3"/>
  <c r="P214" i="3"/>
  <c r="J214" i="3"/>
  <c r="G214" i="3"/>
  <c r="D214" i="3"/>
  <c r="V213" i="3"/>
  <c r="P213" i="3"/>
  <c r="J213" i="3"/>
  <c r="G213" i="3"/>
  <c r="D213" i="3"/>
  <c r="V212" i="3"/>
  <c r="P212" i="3"/>
  <c r="J212" i="3"/>
  <c r="G212" i="3"/>
  <c r="D212" i="3"/>
  <c r="X211" i="3"/>
  <c r="X205" i="3" s="1"/>
  <c r="X202" i="3" s="1"/>
  <c r="R211" i="3"/>
  <c r="R205" i="3" s="1"/>
  <c r="R202" i="3" s="1"/>
  <c r="Q211" i="3"/>
  <c r="L211" i="3"/>
  <c r="L205" i="3" s="1"/>
  <c r="K211" i="3"/>
  <c r="K205" i="3" s="1"/>
  <c r="K202" i="3" s="1"/>
  <c r="I211" i="3"/>
  <c r="I205" i="3" s="1"/>
  <c r="I202" i="3" s="1"/>
  <c r="H211" i="3"/>
  <c r="H205" i="3" s="1"/>
  <c r="F211" i="3"/>
  <c r="E211" i="3"/>
  <c r="E205" i="3" s="1"/>
  <c r="E202" i="3" s="1"/>
  <c r="V210" i="3"/>
  <c r="P210" i="3"/>
  <c r="J210" i="3"/>
  <c r="G210" i="3"/>
  <c r="D210" i="3"/>
  <c r="V209" i="3"/>
  <c r="P209" i="3"/>
  <c r="J209" i="3"/>
  <c r="G209" i="3"/>
  <c r="D209" i="3"/>
  <c r="V208" i="3"/>
  <c r="P208" i="3"/>
  <c r="J208" i="3"/>
  <c r="G208" i="3"/>
  <c r="D208" i="3"/>
  <c r="V207" i="3"/>
  <c r="P207" i="3"/>
  <c r="J207" i="3"/>
  <c r="G207" i="3"/>
  <c r="D207" i="3"/>
  <c r="V206" i="3"/>
  <c r="P206" i="3"/>
  <c r="J206" i="3"/>
  <c r="G206" i="3"/>
  <c r="D206" i="3"/>
  <c r="Q205" i="3"/>
  <c r="Q202" i="3" s="1"/>
  <c r="V204" i="3"/>
  <c r="P204" i="3"/>
  <c r="J204" i="3"/>
  <c r="G204" i="3"/>
  <c r="D204" i="3"/>
  <c r="V203" i="3"/>
  <c r="P203" i="3"/>
  <c r="J203" i="3"/>
  <c r="G203" i="3"/>
  <c r="D203" i="3"/>
  <c r="V201" i="3"/>
  <c r="P201" i="3"/>
  <c r="J201" i="3"/>
  <c r="G201" i="3"/>
  <c r="D201" i="3"/>
  <c r="V200" i="3"/>
  <c r="P200" i="3"/>
  <c r="J200" i="3"/>
  <c r="G200" i="3"/>
  <c r="D200" i="3"/>
  <c r="V199" i="3"/>
  <c r="P199" i="3"/>
  <c r="J199" i="3"/>
  <c r="G199" i="3"/>
  <c r="D199" i="3"/>
  <c r="V198" i="3"/>
  <c r="P198" i="3"/>
  <c r="J198" i="3"/>
  <c r="G198" i="3"/>
  <c r="D198" i="3"/>
  <c r="X197" i="3"/>
  <c r="R197" i="3"/>
  <c r="R191" i="3" s="1"/>
  <c r="Q197" i="3"/>
  <c r="L197" i="3"/>
  <c r="K197" i="3"/>
  <c r="K191" i="3" s="1"/>
  <c r="K188" i="3" s="1"/>
  <c r="I197" i="3"/>
  <c r="I191" i="3" s="1"/>
  <c r="I188" i="3" s="1"/>
  <c r="H197" i="3"/>
  <c r="H191" i="3" s="1"/>
  <c r="F197" i="3"/>
  <c r="F191" i="3" s="1"/>
  <c r="F188" i="3" s="1"/>
  <c r="E197" i="3"/>
  <c r="V196" i="3"/>
  <c r="P196" i="3"/>
  <c r="J196" i="3"/>
  <c r="G196" i="3"/>
  <c r="D196" i="3"/>
  <c r="V195" i="3"/>
  <c r="P195" i="3"/>
  <c r="J195" i="3"/>
  <c r="G195" i="3"/>
  <c r="D195" i="3"/>
  <c r="V194" i="3"/>
  <c r="P194" i="3"/>
  <c r="J194" i="3"/>
  <c r="G194" i="3"/>
  <c r="D194" i="3"/>
  <c r="V193" i="3"/>
  <c r="P193" i="3"/>
  <c r="J193" i="3"/>
  <c r="G193" i="3"/>
  <c r="D193" i="3"/>
  <c r="V192" i="3"/>
  <c r="P192" i="3"/>
  <c r="J192" i="3"/>
  <c r="G192" i="3"/>
  <c r="D192" i="3"/>
  <c r="V190" i="3"/>
  <c r="P190" i="3"/>
  <c r="J190" i="3"/>
  <c r="G190" i="3"/>
  <c r="D190" i="3"/>
  <c r="V189" i="3"/>
  <c r="P189" i="3"/>
  <c r="J189" i="3"/>
  <c r="G189" i="3"/>
  <c r="D189" i="3"/>
  <c r="V187" i="3"/>
  <c r="P187" i="3"/>
  <c r="J187" i="3"/>
  <c r="G187" i="3"/>
  <c r="D187" i="3"/>
  <c r="V186" i="3"/>
  <c r="P186" i="3"/>
  <c r="J186" i="3"/>
  <c r="G186" i="3"/>
  <c r="D186" i="3"/>
  <c r="V185" i="3"/>
  <c r="P185" i="3"/>
  <c r="J185" i="3"/>
  <c r="G185" i="3"/>
  <c r="D185" i="3"/>
  <c r="V184" i="3"/>
  <c r="P184" i="3"/>
  <c r="J184" i="3"/>
  <c r="G184" i="3"/>
  <c r="D184" i="3"/>
  <c r="X183" i="3"/>
  <c r="R183" i="3"/>
  <c r="R177" i="3" s="1"/>
  <c r="R174" i="3" s="1"/>
  <c r="Q183" i="3"/>
  <c r="L183" i="3"/>
  <c r="L177" i="3" s="1"/>
  <c r="K183" i="3"/>
  <c r="K177" i="3" s="1"/>
  <c r="K174" i="3" s="1"/>
  <c r="I183" i="3"/>
  <c r="I177" i="3" s="1"/>
  <c r="I174" i="3" s="1"/>
  <c r="H183" i="3"/>
  <c r="H177" i="3" s="1"/>
  <c r="F183" i="3"/>
  <c r="F177" i="3" s="1"/>
  <c r="F174" i="3" s="1"/>
  <c r="E183" i="3"/>
  <c r="E177" i="3" s="1"/>
  <c r="V182" i="3"/>
  <c r="P182" i="3"/>
  <c r="J182" i="3"/>
  <c r="G182" i="3"/>
  <c r="D182" i="3"/>
  <c r="V181" i="3"/>
  <c r="P181" i="3"/>
  <c r="J181" i="3"/>
  <c r="G181" i="3"/>
  <c r="D181" i="3"/>
  <c r="V180" i="3"/>
  <c r="P180" i="3"/>
  <c r="J180" i="3"/>
  <c r="G180" i="3"/>
  <c r="D180" i="3"/>
  <c r="V179" i="3"/>
  <c r="P179" i="3"/>
  <c r="J179" i="3"/>
  <c r="G179" i="3"/>
  <c r="D179" i="3"/>
  <c r="V178" i="3"/>
  <c r="P178" i="3"/>
  <c r="J178" i="3"/>
  <c r="G178" i="3"/>
  <c r="D178" i="3"/>
  <c r="V176" i="3"/>
  <c r="P176" i="3"/>
  <c r="J176" i="3"/>
  <c r="G176" i="3"/>
  <c r="D176" i="3"/>
  <c r="V175" i="3"/>
  <c r="P175" i="3"/>
  <c r="J175" i="3"/>
  <c r="G175" i="3"/>
  <c r="D175" i="3"/>
  <c r="V173" i="3"/>
  <c r="P173" i="3"/>
  <c r="J173" i="3"/>
  <c r="G173" i="3"/>
  <c r="D173" i="3"/>
  <c r="V172" i="3"/>
  <c r="P172" i="3"/>
  <c r="J172" i="3"/>
  <c r="G172" i="3"/>
  <c r="D172" i="3"/>
  <c r="V171" i="3"/>
  <c r="P171" i="3"/>
  <c r="J171" i="3"/>
  <c r="G171" i="3"/>
  <c r="D171" i="3"/>
  <c r="V170" i="3"/>
  <c r="P170" i="3"/>
  <c r="J170" i="3"/>
  <c r="G170" i="3"/>
  <c r="D170" i="3"/>
  <c r="W169" i="3"/>
  <c r="W155" i="3" s="1"/>
  <c r="R169" i="3"/>
  <c r="Q169" i="3"/>
  <c r="L169" i="3"/>
  <c r="K169" i="3"/>
  <c r="I169" i="3"/>
  <c r="H169" i="3"/>
  <c r="F169" i="3"/>
  <c r="E169" i="3"/>
  <c r="V168" i="3"/>
  <c r="P168" i="3"/>
  <c r="J168" i="3"/>
  <c r="G168" i="3"/>
  <c r="D168" i="3"/>
  <c r="V167" i="3"/>
  <c r="P167" i="3"/>
  <c r="J167" i="3"/>
  <c r="G167" i="3"/>
  <c r="D167" i="3"/>
  <c r="V166" i="3"/>
  <c r="P166" i="3"/>
  <c r="J166" i="3"/>
  <c r="G166" i="3"/>
  <c r="D166" i="3"/>
  <c r="V165" i="3"/>
  <c r="P165" i="3"/>
  <c r="J165" i="3"/>
  <c r="G165" i="3"/>
  <c r="D165" i="3"/>
  <c r="V164" i="3"/>
  <c r="P164" i="3"/>
  <c r="J164" i="3"/>
  <c r="G164" i="3"/>
  <c r="D164" i="3"/>
  <c r="V162" i="3"/>
  <c r="P162" i="3"/>
  <c r="J162" i="3"/>
  <c r="G162" i="3"/>
  <c r="D162" i="3"/>
  <c r="V161" i="3"/>
  <c r="P161" i="3"/>
  <c r="J161" i="3"/>
  <c r="G161" i="3"/>
  <c r="D161" i="3"/>
  <c r="V145" i="3"/>
  <c r="V144" i="3"/>
  <c r="V143" i="3"/>
  <c r="V142" i="3"/>
  <c r="X135" i="3"/>
  <c r="X132" i="3" s="1"/>
  <c r="V140" i="3"/>
  <c r="V139" i="3"/>
  <c r="V138" i="3"/>
  <c r="V137" i="3"/>
  <c r="V136" i="3"/>
  <c r="V134" i="3"/>
  <c r="V133" i="3"/>
  <c r="P145" i="3"/>
  <c r="P144" i="3"/>
  <c r="P143" i="3"/>
  <c r="P142" i="3"/>
  <c r="R135" i="3"/>
  <c r="R132" i="3" s="1"/>
  <c r="Q135" i="3"/>
  <c r="P140" i="3"/>
  <c r="P139" i="3"/>
  <c r="P138" i="3"/>
  <c r="P137" i="3"/>
  <c r="P136" i="3"/>
  <c r="P134" i="3"/>
  <c r="P133" i="3"/>
  <c r="J145" i="3"/>
  <c r="J144" i="3"/>
  <c r="J143" i="3"/>
  <c r="J142" i="3"/>
  <c r="L141" i="3"/>
  <c r="L135" i="3" s="1"/>
  <c r="L132" i="3" s="1"/>
  <c r="K141" i="3"/>
  <c r="J140" i="3"/>
  <c r="J139" i="3"/>
  <c r="J138" i="3"/>
  <c r="J134" i="3"/>
  <c r="J133" i="3"/>
  <c r="G145" i="3"/>
  <c r="G144" i="3"/>
  <c r="G143" i="3"/>
  <c r="G142" i="3"/>
  <c r="I141" i="3"/>
  <c r="I135" i="3" s="1"/>
  <c r="I132" i="3" s="1"/>
  <c r="G140" i="3"/>
  <c r="G139" i="3"/>
  <c r="G138" i="3"/>
  <c r="G137" i="3"/>
  <c r="G136" i="3"/>
  <c r="G134" i="3"/>
  <c r="G133" i="3"/>
  <c r="D145" i="3"/>
  <c r="D144" i="3"/>
  <c r="D143" i="3"/>
  <c r="D142" i="3"/>
  <c r="F141" i="3"/>
  <c r="F135" i="3" s="1"/>
  <c r="F132" i="3" s="1"/>
  <c r="E141" i="3"/>
  <c r="E135" i="3" s="1"/>
  <c r="E132" i="3" s="1"/>
  <c r="D140" i="3"/>
  <c r="D139" i="3"/>
  <c r="D138" i="3"/>
  <c r="D137" i="3"/>
  <c r="D136" i="3"/>
  <c r="D134" i="3"/>
  <c r="D133" i="3"/>
  <c r="V131" i="3"/>
  <c r="V130" i="3"/>
  <c r="V129" i="3"/>
  <c r="V128" i="3"/>
  <c r="X127" i="3"/>
  <c r="X121" i="3" s="1"/>
  <c r="X118" i="3" s="1"/>
  <c r="V126" i="3"/>
  <c r="V125" i="3"/>
  <c r="V124" i="3"/>
  <c r="V123" i="3"/>
  <c r="V122" i="3"/>
  <c r="V120" i="3"/>
  <c r="V119" i="3"/>
  <c r="P131" i="3"/>
  <c r="P130" i="3"/>
  <c r="P129" i="3"/>
  <c r="P128" i="3"/>
  <c r="R127" i="3"/>
  <c r="R121" i="3" s="1"/>
  <c r="R118" i="3" s="1"/>
  <c r="P126" i="3"/>
  <c r="P125" i="3"/>
  <c r="P124" i="3"/>
  <c r="P123" i="3"/>
  <c r="P122" i="3"/>
  <c r="P120" i="3"/>
  <c r="P119" i="3"/>
  <c r="J131" i="3"/>
  <c r="J130" i="3"/>
  <c r="J129" i="3"/>
  <c r="J128" i="3"/>
  <c r="L127" i="3"/>
  <c r="L121" i="3" s="1"/>
  <c r="L118" i="3" s="1"/>
  <c r="K127" i="3"/>
  <c r="K121" i="3" s="1"/>
  <c r="J126" i="3"/>
  <c r="J125" i="3"/>
  <c r="J124" i="3"/>
  <c r="J123" i="3"/>
  <c r="J122" i="3"/>
  <c r="J120" i="3"/>
  <c r="J119" i="3"/>
  <c r="G131" i="3"/>
  <c r="G130" i="3"/>
  <c r="G129" i="3"/>
  <c r="G128" i="3"/>
  <c r="I127" i="3"/>
  <c r="I121" i="3" s="1"/>
  <c r="I118" i="3" s="1"/>
  <c r="H127" i="3"/>
  <c r="H121" i="3" s="1"/>
  <c r="G126" i="3"/>
  <c r="G125" i="3"/>
  <c r="G124" i="3"/>
  <c r="G123" i="3"/>
  <c r="G122" i="3"/>
  <c r="G120" i="3"/>
  <c r="G119" i="3"/>
  <c r="D131" i="3"/>
  <c r="D130" i="3"/>
  <c r="D129" i="3"/>
  <c r="D128" i="3"/>
  <c r="F127" i="3"/>
  <c r="F121" i="3" s="1"/>
  <c r="F118" i="3" s="1"/>
  <c r="E127" i="3"/>
  <c r="E121" i="3" s="1"/>
  <c r="D126" i="3"/>
  <c r="D125" i="3"/>
  <c r="D124" i="3"/>
  <c r="D123" i="3"/>
  <c r="D122" i="3"/>
  <c r="D120" i="3"/>
  <c r="D119" i="3"/>
  <c r="V117" i="3"/>
  <c r="V116" i="3"/>
  <c r="V115" i="3"/>
  <c r="V114" i="3"/>
  <c r="X113" i="3"/>
  <c r="W113" i="3"/>
  <c r="W107" i="3" s="1"/>
  <c r="V112" i="3"/>
  <c r="V111" i="3"/>
  <c r="V110" i="3"/>
  <c r="V109" i="3"/>
  <c r="V108" i="3"/>
  <c r="V106" i="3"/>
  <c r="V105" i="3"/>
  <c r="P117" i="3"/>
  <c r="P116" i="3"/>
  <c r="P115" i="3"/>
  <c r="P114" i="3"/>
  <c r="R113" i="3"/>
  <c r="Q113" i="3"/>
  <c r="Q107" i="3" s="1"/>
  <c r="P112" i="3"/>
  <c r="P111" i="3"/>
  <c r="P110" i="3"/>
  <c r="P109" i="3"/>
  <c r="P108" i="3"/>
  <c r="P106" i="3"/>
  <c r="P105" i="3"/>
  <c r="J117" i="3"/>
  <c r="J116" i="3"/>
  <c r="J115" i="3"/>
  <c r="J114" i="3"/>
  <c r="L113" i="3"/>
  <c r="K113" i="3"/>
  <c r="K107" i="3" s="1"/>
  <c r="J112" i="3"/>
  <c r="J111" i="3"/>
  <c r="J110" i="3"/>
  <c r="J109" i="3"/>
  <c r="J108" i="3"/>
  <c r="J106" i="3"/>
  <c r="J105" i="3"/>
  <c r="G117" i="3"/>
  <c r="G116" i="3"/>
  <c r="G115" i="3"/>
  <c r="G114" i="3"/>
  <c r="I113" i="3"/>
  <c r="H113" i="3"/>
  <c r="H107" i="3" s="1"/>
  <c r="G112" i="3"/>
  <c r="G111" i="3"/>
  <c r="G110" i="3"/>
  <c r="G109" i="3"/>
  <c r="G108" i="3"/>
  <c r="G106" i="3"/>
  <c r="G105" i="3"/>
  <c r="D117" i="3"/>
  <c r="D116" i="3"/>
  <c r="D115" i="3"/>
  <c r="D114" i="3"/>
  <c r="F113" i="3"/>
  <c r="E113" i="3"/>
  <c r="E107" i="3" s="1"/>
  <c r="E104" i="3" s="1"/>
  <c r="D112" i="3"/>
  <c r="D111" i="3"/>
  <c r="D110" i="3"/>
  <c r="D109" i="3"/>
  <c r="D108" i="3"/>
  <c r="D106" i="3"/>
  <c r="D105" i="3"/>
  <c r="V89" i="3"/>
  <c r="V88" i="3"/>
  <c r="V87" i="3"/>
  <c r="V86" i="3"/>
  <c r="X85" i="3"/>
  <c r="X79" i="3" s="1"/>
  <c r="X76" i="3" s="1"/>
  <c r="W85" i="3"/>
  <c r="W79" i="3" s="1"/>
  <c r="V84" i="3"/>
  <c r="V83" i="3"/>
  <c r="V82" i="3"/>
  <c r="V81" i="3"/>
  <c r="V80" i="3"/>
  <c r="V78" i="3"/>
  <c r="V77" i="3"/>
  <c r="P89" i="3"/>
  <c r="P88" i="3"/>
  <c r="P87" i="3"/>
  <c r="P86" i="3"/>
  <c r="R85" i="3"/>
  <c r="R79" i="3" s="1"/>
  <c r="R76" i="3" s="1"/>
  <c r="Q85" i="3"/>
  <c r="Q79" i="3" s="1"/>
  <c r="P84" i="3"/>
  <c r="P83" i="3"/>
  <c r="P82" i="3"/>
  <c r="P81" i="3"/>
  <c r="P80" i="3"/>
  <c r="P78" i="3"/>
  <c r="P77" i="3"/>
  <c r="J89" i="3"/>
  <c r="J88" i="3"/>
  <c r="J87" i="3"/>
  <c r="J86" i="3"/>
  <c r="L85" i="3"/>
  <c r="L79" i="3" s="1"/>
  <c r="L76" i="3" s="1"/>
  <c r="K85" i="3"/>
  <c r="J84" i="3"/>
  <c r="J83" i="3"/>
  <c r="J82" i="3"/>
  <c r="J81" i="3"/>
  <c r="J80" i="3"/>
  <c r="J78" i="3"/>
  <c r="J77" i="3"/>
  <c r="G89" i="3"/>
  <c r="G88" i="3"/>
  <c r="G87" i="3"/>
  <c r="G86" i="3"/>
  <c r="I85" i="3"/>
  <c r="I79" i="3" s="1"/>
  <c r="I76" i="3" s="1"/>
  <c r="H85" i="3"/>
  <c r="G84" i="3"/>
  <c r="G83" i="3"/>
  <c r="G82" i="3"/>
  <c r="G81" i="3"/>
  <c r="G80" i="3"/>
  <c r="G78" i="3"/>
  <c r="G77" i="3"/>
  <c r="D89" i="3"/>
  <c r="D88" i="3"/>
  <c r="D87" i="3"/>
  <c r="D86" i="3"/>
  <c r="F85" i="3"/>
  <c r="F79" i="3" s="1"/>
  <c r="F76" i="3" s="1"/>
  <c r="E85" i="3"/>
  <c r="D84" i="3"/>
  <c r="D83" i="3"/>
  <c r="D82" i="3"/>
  <c r="D81" i="3"/>
  <c r="D80" i="3"/>
  <c r="D78" i="3"/>
  <c r="D77" i="3"/>
  <c r="V75" i="3"/>
  <c r="V74" i="3"/>
  <c r="V73" i="3"/>
  <c r="V72" i="3"/>
  <c r="X71" i="3"/>
  <c r="X65" i="3" s="1"/>
  <c r="X62" i="3" s="1"/>
  <c r="W71" i="3"/>
  <c r="V70" i="3"/>
  <c r="V69" i="3"/>
  <c r="V68" i="3"/>
  <c r="V67" i="3"/>
  <c r="V66" i="3"/>
  <c r="V64" i="3"/>
  <c r="V63" i="3"/>
  <c r="P75" i="3"/>
  <c r="P74" i="3"/>
  <c r="P73" i="3"/>
  <c r="P72" i="3"/>
  <c r="R71" i="3"/>
  <c r="R65" i="3" s="1"/>
  <c r="R62" i="3" s="1"/>
  <c r="Q71" i="3"/>
  <c r="P70" i="3"/>
  <c r="P69" i="3"/>
  <c r="P68" i="3"/>
  <c r="P67" i="3"/>
  <c r="P66" i="3"/>
  <c r="P64" i="3"/>
  <c r="P63" i="3"/>
  <c r="J75" i="3"/>
  <c r="J74" i="3"/>
  <c r="J73" i="3"/>
  <c r="J72" i="3"/>
  <c r="L71" i="3"/>
  <c r="K71" i="3"/>
  <c r="J70" i="3"/>
  <c r="J69" i="3"/>
  <c r="J68" i="3"/>
  <c r="J67" i="3"/>
  <c r="J66" i="3"/>
  <c r="J64" i="3"/>
  <c r="J63" i="3"/>
  <c r="G75" i="3"/>
  <c r="G74" i="3"/>
  <c r="G73" i="3"/>
  <c r="G72" i="3"/>
  <c r="I71" i="3"/>
  <c r="H71" i="3"/>
  <c r="H65" i="3" s="1"/>
  <c r="G70" i="3"/>
  <c r="G69" i="3"/>
  <c r="G68" i="3"/>
  <c r="G67" i="3"/>
  <c r="G66" i="3"/>
  <c r="G64" i="3"/>
  <c r="G63" i="3"/>
  <c r="D75" i="3"/>
  <c r="D74" i="3"/>
  <c r="D73" i="3"/>
  <c r="D72" i="3"/>
  <c r="F71" i="3"/>
  <c r="F65" i="3" s="1"/>
  <c r="F62" i="3" s="1"/>
  <c r="E71" i="3"/>
  <c r="E65" i="3" s="1"/>
  <c r="D70" i="3"/>
  <c r="D69" i="3"/>
  <c r="D68" i="3"/>
  <c r="D67" i="3"/>
  <c r="D66" i="3"/>
  <c r="D64" i="3"/>
  <c r="D63" i="3"/>
  <c r="V47" i="3"/>
  <c r="V46" i="3"/>
  <c r="V45" i="3"/>
  <c r="V44" i="3"/>
  <c r="X43" i="3"/>
  <c r="X37" i="3" s="1"/>
  <c r="W43" i="3"/>
  <c r="W37" i="3" s="1"/>
  <c r="W34" i="3" s="1"/>
  <c r="V42" i="3"/>
  <c r="V41" i="3"/>
  <c r="V40" i="3"/>
  <c r="V39" i="3"/>
  <c r="V38" i="3"/>
  <c r="V36" i="3"/>
  <c r="V35" i="3"/>
  <c r="P47" i="3"/>
  <c r="P46" i="3"/>
  <c r="P45" i="3"/>
  <c r="P44" i="3"/>
  <c r="R43" i="3"/>
  <c r="Q43" i="3"/>
  <c r="Q37" i="3" s="1"/>
  <c r="P42" i="3"/>
  <c r="P41" i="3"/>
  <c r="P40" i="3"/>
  <c r="P39" i="3"/>
  <c r="P38" i="3"/>
  <c r="P36" i="3"/>
  <c r="P35" i="3"/>
  <c r="J47" i="3"/>
  <c r="J46" i="3"/>
  <c r="J45" i="3"/>
  <c r="J44" i="3"/>
  <c r="L43" i="3"/>
  <c r="L37" i="3" s="1"/>
  <c r="K43" i="3"/>
  <c r="J42" i="3"/>
  <c r="J41" i="3"/>
  <c r="J40" i="3"/>
  <c r="J39" i="3"/>
  <c r="J38" i="3"/>
  <c r="J36" i="3"/>
  <c r="J35" i="3"/>
  <c r="G47" i="3"/>
  <c r="G46" i="3"/>
  <c r="G45" i="3"/>
  <c r="G44" i="3"/>
  <c r="I43" i="3"/>
  <c r="I37" i="3" s="1"/>
  <c r="H43" i="3"/>
  <c r="G42" i="3"/>
  <c r="G41" i="3"/>
  <c r="G40" i="3"/>
  <c r="G39" i="3"/>
  <c r="G38" i="3"/>
  <c r="G36" i="3"/>
  <c r="G35" i="3"/>
  <c r="D35" i="3"/>
  <c r="D36" i="3"/>
  <c r="D38" i="3"/>
  <c r="D39" i="3"/>
  <c r="D40" i="3"/>
  <c r="D41" i="3"/>
  <c r="D42" i="3"/>
  <c r="D44" i="3"/>
  <c r="D45" i="3"/>
  <c r="D46" i="3"/>
  <c r="D47" i="3"/>
  <c r="F43" i="3"/>
  <c r="E43" i="3"/>
  <c r="E37" i="3" s="1"/>
  <c r="D147" i="3" l="1"/>
  <c r="V147" i="3"/>
  <c r="P148" i="3"/>
  <c r="G150" i="3"/>
  <c r="D151" i="3"/>
  <c r="V151" i="3"/>
  <c r="P152" i="3"/>
  <c r="J153" i="3"/>
  <c r="G154" i="3"/>
  <c r="J157" i="3"/>
  <c r="G158" i="3"/>
  <c r="D159" i="3"/>
  <c r="G147" i="3"/>
  <c r="J150" i="3"/>
  <c r="D152" i="3"/>
  <c r="J154" i="3"/>
  <c r="D156" i="3"/>
  <c r="G159" i="3"/>
  <c r="A684" i="3"/>
  <c r="A691" i="3"/>
  <c r="A711" i="3"/>
  <c r="A718" i="3"/>
  <c r="A724" i="3"/>
  <c r="A731" i="3"/>
  <c r="A736" i="3"/>
  <c r="A741" i="3"/>
  <c r="A744" i="3"/>
  <c r="A749" i="3"/>
  <c r="A753" i="3"/>
  <c r="A760" i="3"/>
  <c r="A769" i="3"/>
  <c r="P771" i="3"/>
  <c r="A791" i="3"/>
  <c r="A802" i="3"/>
  <c r="A1438" i="3"/>
  <c r="A1442" i="3"/>
  <c r="A1464" i="3"/>
  <c r="A1488" i="3"/>
  <c r="A1497" i="3"/>
  <c r="A1500" i="3"/>
  <c r="A1505" i="3"/>
  <c r="A1516" i="3"/>
  <c r="A1522" i="3"/>
  <c r="A1526" i="3"/>
  <c r="A1529" i="3"/>
  <c r="X177" i="3"/>
  <c r="X174" i="3" s="1"/>
  <c r="X155" i="3"/>
  <c r="J147" i="3"/>
  <c r="G148" i="3"/>
  <c r="E163" i="3"/>
  <c r="P150" i="3"/>
  <c r="G152" i="3"/>
  <c r="D153" i="3"/>
  <c r="P154" i="3"/>
  <c r="H163" i="3"/>
  <c r="H155" i="3"/>
  <c r="G156" i="3"/>
  <c r="D157" i="3"/>
  <c r="P158" i="3"/>
  <c r="J159" i="3"/>
  <c r="V157" i="3"/>
  <c r="A461" i="3"/>
  <c r="A584" i="3"/>
  <c r="A591" i="3"/>
  <c r="A596" i="3"/>
  <c r="A599" i="3"/>
  <c r="A606" i="3"/>
  <c r="A615" i="3"/>
  <c r="G889" i="3"/>
  <c r="V890" i="3"/>
  <c r="P1010" i="3"/>
  <c r="J1011" i="3"/>
  <c r="G1012" i="3"/>
  <c r="V1013" i="3"/>
  <c r="A1466" i="3"/>
  <c r="D148" i="3"/>
  <c r="G151" i="3"/>
  <c r="P153" i="3"/>
  <c r="L155" i="3"/>
  <c r="P157" i="3"/>
  <c r="J158" i="3"/>
  <c r="P147" i="3"/>
  <c r="J148" i="3"/>
  <c r="D150" i="3"/>
  <c r="J152" i="3"/>
  <c r="G153" i="3"/>
  <c r="D154" i="3"/>
  <c r="I155" i="3"/>
  <c r="R155" i="3"/>
  <c r="J156" i="3"/>
  <c r="G157" i="3"/>
  <c r="D158" i="3"/>
  <c r="V158" i="3"/>
  <c r="P159" i="3"/>
  <c r="A866" i="3"/>
  <c r="A873" i="3"/>
  <c r="A886" i="3"/>
  <c r="A909" i="3"/>
  <c r="A912" i="3"/>
  <c r="A917" i="3"/>
  <c r="A928" i="3"/>
  <c r="A940" i="3"/>
  <c r="A959" i="3"/>
  <c r="V148" i="3"/>
  <c r="V159" i="3"/>
  <c r="V153" i="3"/>
  <c r="V156" i="3"/>
  <c r="V152" i="3"/>
  <c r="V150" i="3"/>
  <c r="V154" i="3"/>
  <c r="Q155" i="3"/>
  <c r="P156" i="3"/>
  <c r="P151" i="3"/>
  <c r="A1509" i="3"/>
  <c r="A1473" i="3"/>
  <c r="A921" i="3"/>
  <c r="A464" i="3"/>
  <c r="J151" i="3"/>
  <c r="K163" i="3"/>
  <c r="K149" i="3" s="1"/>
  <c r="K155" i="3"/>
  <c r="A1470" i="3"/>
  <c r="A1445" i="3"/>
  <c r="G1232" i="3"/>
  <c r="A879" i="3"/>
  <c r="A795" i="3"/>
  <c r="A772" i="3"/>
  <c r="A728" i="3"/>
  <c r="A588" i="3"/>
  <c r="A382" i="3"/>
  <c r="A375" i="3"/>
  <c r="A133" i="3"/>
  <c r="A138" i="3"/>
  <c r="A145" i="3"/>
  <c r="J1225" i="3"/>
  <c r="G1226" i="3"/>
  <c r="A1397" i="3"/>
  <c r="A1404" i="3"/>
  <c r="A1425" i="3"/>
  <c r="A1432" i="3"/>
  <c r="A122" i="3"/>
  <c r="A126" i="3"/>
  <c r="A129" i="3"/>
  <c r="A221" i="3"/>
  <c r="A228" i="3"/>
  <c r="A234" i="3"/>
  <c r="A238" i="3"/>
  <c r="A241" i="3"/>
  <c r="A246" i="3"/>
  <c r="A251" i="3"/>
  <c r="A254" i="3"/>
  <c r="A259" i="3"/>
  <c r="A262" i="3"/>
  <c r="A266" i="3"/>
  <c r="A269" i="3"/>
  <c r="A274" i="3"/>
  <c r="A279" i="3"/>
  <c r="A282" i="3"/>
  <c r="A287" i="3"/>
  <c r="A532" i="3"/>
  <c r="A535" i="3"/>
  <c r="A540" i="3"/>
  <c r="A640" i="3"/>
  <c r="A644" i="3"/>
  <c r="A647" i="3"/>
  <c r="A652" i="3"/>
  <c r="A656" i="3"/>
  <c r="A663" i="3"/>
  <c r="A668" i="3"/>
  <c r="A672" i="3"/>
  <c r="A675" i="3"/>
  <c r="A680" i="3"/>
  <c r="A851" i="3"/>
  <c r="A858" i="3"/>
  <c r="V892" i="3"/>
  <c r="P893" i="3"/>
  <c r="J894" i="3"/>
  <c r="G895" i="3"/>
  <c r="V896" i="3"/>
  <c r="A992" i="3"/>
  <c r="A999" i="3"/>
  <c r="A1314" i="3"/>
  <c r="A1321" i="3"/>
  <c r="A1326" i="3"/>
  <c r="A1330" i="3"/>
  <c r="A1333" i="3"/>
  <c r="A1338" i="3"/>
  <c r="A1343" i="3"/>
  <c r="A1346" i="3"/>
  <c r="A1365" i="3"/>
  <c r="A1369" i="3"/>
  <c r="A1376" i="3"/>
  <c r="A1385" i="3"/>
  <c r="A1388" i="3"/>
  <c r="A1393" i="3"/>
  <c r="A173" i="3"/>
  <c r="A179" i="3"/>
  <c r="A186" i="3"/>
  <c r="A195" i="3"/>
  <c r="A198" i="3"/>
  <c r="A203" i="3"/>
  <c r="A209" i="3"/>
  <c r="A212" i="3"/>
  <c r="A217" i="3"/>
  <c r="A305" i="3"/>
  <c r="A312" i="3"/>
  <c r="A346" i="3"/>
  <c r="A347" i="3"/>
  <c r="A348" i="3"/>
  <c r="A349" i="3"/>
  <c r="A350" i="3"/>
  <c r="A516" i="3"/>
  <c r="A523" i="3"/>
  <c r="A542" i="3"/>
  <c r="A546" i="3"/>
  <c r="A549" i="3"/>
  <c r="A554" i="3"/>
  <c r="A558" i="3"/>
  <c r="A565" i="3"/>
  <c r="A573" i="3"/>
  <c r="A576" i="3"/>
  <c r="A581" i="3"/>
  <c r="D611" i="3"/>
  <c r="V617" i="3"/>
  <c r="A620" i="3"/>
  <c r="A629" i="3"/>
  <c r="A632" i="3"/>
  <c r="A637" i="3"/>
  <c r="A1104" i="3"/>
  <c r="A1111" i="3"/>
  <c r="A1117" i="3"/>
  <c r="A1124" i="3"/>
  <c r="A1147" i="3"/>
  <c r="A1150" i="3"/>
  <c r="A1155" i="3"/>
  <c r="A1159" i="3"/>
  <c r="A1166" i="3"/>
  <c r="A1172" i="3"/>
  <c r="A1176" i="3"/>
  <c r="A1179" i="3"/>
  <c r="A1183" i="3"/>
  <c r="A1188" i="3"/>
  <c r="A1195" i="3"/>
  <c r="A1201" i="3"/>
  <c r="A1208" i="3"/>
  <c r="A1217" i="3"/>
  <c r="A1220" i="3"/>
  <c r="V1225" i="3"/>
  <c r="P1226" i="3"/>
  <c r="A1242" i="3"/>
  <c r="A1246" i="3"/>
  <c r="A1249" i="3"/>
  <c r="A1254" i="3"/>
  <c r="A1259" i="3"/>
  <c r="A1262" i="3"/>
  <c r="A1267" i="3"/>
  <c r="A1270" i="3"/>
  <c r="A1274" i="3"/>
  <c r="A1277" i="3"/>
  <c r="A1282" i="3"/>
  <c r="A1286" i="3"/>
  <c r="A1293" i="3"/>
  <c r="A1299" i="3"/>
  <c r="A1306" i="3"/>
  <c r="A1477" i="3"/>
  <c r="A1481" i="3"/>
  <c r="A937" i="3"/>
  <c r="A105" i="3"/>
  <c r="A110" i="3"/>
  <c r="A117" i="3"/>
  <c r="A166" i="3"/>
  <c r="A45" i="3"/>
  <c r="A40" i="3"/>
  <c r="A35" i="3"/>
  <c r="A67" i="3"/>
  <c r="A74" i="3"/>
  <c r="A80" i="3"/>
  <c r="A84" i="3"/>
  <c r="A87" i="3"/>
  <c r="A290" i="3"/>
  <c r="A294" i="3"/>
  <c r="A297" i="3"/>
  <c r="A301" i="3"/>
  <c r="A473" i="3"/>
  <c r="A480" i="3"/>
  <c r="A500" i="3"/>
  <c r="A504" i="3"/>
  <c r="A507" i="3"/>
  <c r="A512" i="3"/>
  <c r="A823" i="3"/>
  <c r="A830" i="3"/>
  <c r="A836" i="3"/>
  <c r="A840" i="3"/>
  <c r="A843" i="3"/>
  <c r="A848" i="3"/>
  <c r="A963" i="3"/>
  <c r="A970" i="3"/>
  <c r="A978" i="3"/>
  <c r="A985" i="3"/>
  <c r="A1020" i="3"/>
  <c r="A1032" i="3"/>
  <c r="A1036" i="3"/>
  <c r="A1039" i="3"/>
  <c r="A1044" i="3"/>
  <c r="A1049" i="3"/>
  <c r="A1052" i="3"/>
  <c r="A1057" i="3"/>
  <c r="A1062" i="3"/>
  <c r="A1069" i="3"/>
  <c r="A1088" i="3"/>
  <c r="A1092" i="3"/>
  <c r="A1095" i="3"/>
  <c r="A1100" i="3"/>
  <c r="A39" i="3"/>
  <c r="A68" i="3"/>
  <c r="A123" i="3"/>
  <c r="A130" i="3"/>
  <c r="A134" i="3"/>
  <c r="A139" i="3"/>
  <c r="A142" i="3"/>
  <c r="A167" i="3"/>
  <c r="A170" i="3"/>
  <c r="A175" i="3"/>
  <c r="A180" i="3"/>
  <c r="A187" i="3"/>
  <c r="A192" i="3"/>
  <c r="A196" i="3"/>
  <c r="A199" i="3"/>
  <c r="A204" i="3"/>
  <c r="A206" i="3"/>
  <c r="A210" i="3"/>
  <c r="A213" i="3"/>
  <c r="A218" i="3"/>
  <c r="A222" i="3"/>
  <c r="A229" i="3"/>
  <c r="A235" i="3"/>
  <c r="A242" i="3"/>
  <c r="A248" i="3"/>
  <c r="A252" i="3"/>
  <c r="A255" i="3"/>
  <c r="A260" i="3"/>
  <c r="A263" i="3"/>
  <c r="A270" i="3"/>
  <c r="A276" i="3"/>
  <c r="A280" i="3"/>
  <c r="A283" i="3"/>
  <c r="A288" i="3"/>
  <c r="A291" i="3"/>
  <c r="A298" i="3"/>
  <c r="A302" i="3"/>
  <c r="A306" i="3"/>
  <c r="A313" i="3"/>
  <c r="A352" i="3"/>
  <c r="A354" i="3"/>
  <c r="A355" i="3"/>
  <c r="A357" i="3"/>
  <c r="A360" i="3"/>
  <c r="A361" i="3"/>
  <c r="A362" i="3"/>
  <c r="A363" i="3"/>
  <c r="A364" i="3"/>
  <c r="A366" i="3"/>
  <c r="A368" i="3"/>
  <c r="A369" i="3"/>
  <c r="A376" i="3"/>
  <c r="D379" i="3"/>
  <c r="A383" i="3"/>
  <c r="A458" i="3"/>
  <c r="A462" i="3"/>
  <c r="A465" i="3"/>
  <c r="A469" i="3"/>
  <c r="A474" i="3"/>
  <c r="A481" i="3"/>
  <c r="A501" i="3"/>
  <c r="A508" i="3"/>
  <c r="A517" i="3"/>
  <c r="A520" i="3"/>
  <c r="A525" i="3"/>
  <c r="A530" i="3"/>
  <c r="A537" i="3"/>
  <c r="A586" i="3"/>
  <c r="A593" i="3"/>
  <c r="A601" i="3"/>
  <c r="A604" i="3"/>
  <c r="A609" i="3"/>
  <c r="A613" i="3"/>
  <c r="A44" i="3"/>
  <c r="A63" i="3"/>
  <c r="A75" i="3"/>
  <c r="A81" i="3"/>
  <c r="A88" i="3"/>
  <c r="A106" i="3"/>
  <c r="A111" i="3"/>
  <c r="A114" i="3"/>
  <c r="A47" i="3"/>
  <c r="A42" i="3"/>
  <c r="A38" i="3"/>
  <c r="A64" i="3"/>
  <c r="A69" i="3"/>
  <c r="A72" i="3"/>
  <c r="A77" i="3"/>
  <c r="A82" i="3"/>
  <c r="A89" i="3"/>
  <c r="A108" i="3"/>
  <c r="A112" i="3"/>
  <c r="A115" i="3"/>
  <c r="A119" i="3"/>
  <c r="A124" i="3"/>
  <c r="A131" i="3"/>
  <c r="A136" i="3"/>
  <c r="A140" i="3"/>
  <c r="A143" i="3"/>
  <c r="A161" i="3"/>
  <c r="A164" i="3"/>
  <c r="A168" i="3"/>
  <c r="A171" i="3"/>
  <c r="A176" i="3"/>
  <c r="A181" i="3"/>
  <c r="A184" i="3"/>
  <c r="A189" i="3"/>
  <c r="A193" i="3"/>
  <c r="A200" i="3"/>
  <c r="A207" i="3"/>
  <c r="A214" i="3"/>
  <c r="A223" i="3"/>
  <c r="A226" i="3"/>
  <c r="A231" i="3"/>
  <c r="A236" i="3"/>
  <c r="A243" i="3"/>
  <c r="A249" i="3"/>
  <c r="A256" i="3"/>
  <c r="A264" i="3"/>
  <c r="A271" i="3"/>
  <c r="A277" i="3"/>
  <c r="A284" i="3"/>
  <c r="A292" i="3"/>
  <c r="A299" i="3"/>
  <c r="A307" i="3"/>
  <c r="A310" i="3"/>
  <c r="A343" i="3"/>
  <c r="A358" i="3"/>
  <c r="A371" i="3"/>
  <c r="A377" i="3"/>
  <c r="A380" i="3"/>
  <c r="A455" i="3"/>
  <c r="A459" i="3"/>
  <c r="A466" i="3"/>
  <c r="A470" i="3"/>
  <c r="A475" i="3"/>
  <c r="A478" i="3"/>
  <c r="A497" i="3"/>
  <c r="A544" i="3"/>
  <c r="A551" i="3"/>
  <c r="A556" i="3"/>
  <c r="A560" i="3"/>
  <c r="A563" i="3"/>
  <c r="A568" i="3"/>
  <c r="A571" i="3"/>
  <c r="A578" i="3"/>
  <c r="A46" i="3"/>
  <c r="A41" i="3"/>
  <c r="A36" i="3"/>
  <c r="A66" i="3"/>
  <c r="A70" i="3"/>
  <c r="A73" i="3"/>
  <c r="A78" i="3"/>
  <c r="A83" i="3"/>
  <c r="A86" i="3"/>
  <c r="A109" i="3"/>
  <c r="A116" i="3"/>
  <c r="A120" i="3"/>
  <c r="A125" i="3"/>
  <c r="A128" i="3"/>
  <c r="A137" i="3"/>
  <c r="A144" i="3"/>
  <c r="A162" i="3"/>
  <c r="A165" i="3"/>
  <c r="A172" i="3"/>
  <c r="A178" i="3"/>
  <c r="A182" i="3"/>
  <c r="A185" i="3"/>
  <c r="A190" i="3"/>
  <c r="A194" i="3"/>
  <c r="A201" i="3"/>
  <c r="A208" i="3"/>
  <c r="A215" i="3"/>
  <c r="A220" i="3"/>
  <c r="A224" i="3"/>
  <c r="A227" i="3"/>
  <c r="A232" i="3"/>
  <c r="A237" i="3"/>
  <c r="A240" i="3"/>
  <c r="A245" i="3"/>
  <c r="A250" i="3"/>
  <c r="A257" i="3"/>
  <c r="A265" i="3"/>
  <c r="A268" i="3"/>
  <c r="A273" i="3"/>
  <c r="A278" i="3"/>
  <c r="A285" i="3"/>
  <c r="A293" i="3"/>
  <c r="A296" i="3"/>
  <c r="A304" i="3"/>
  <c r="A308" i="3"/>
  <c r="A311" i="3"/>
  <c r="A344" i="3"/>
  <c r="A372" i="3"/>
  <c r="A374" i="3"/>
  <c r="A378" i="3"/>
  <c r="A381" i="3"/>
  <c r="A456" i="3"/>
  <c r="A460" i="3"/>
  <c r="A467" i="3"/>
  <c r="A472" i="3"/>
  <c r="A476" i="3"/>
  <c r="A479" i="3"/>
  <c r="A498" i="3"/>
  <c r="A503" i="3"/>
  <c r="A506" i="3"/>
  <c r="A511" i="3"/>
  <c r="A515" i="3"/>
  <c r="A522" i="3"/>
  <c r="A528" i="3"/>
  <c r="D1013" i="3"/>
  <c r="A1027" i="3"/>
  <c r="D1225" i="3"/>
  <c r="D1127" i="3" s="1"/>
  <c r="A1239" i="3"/>
  <c r="A529" i="3"/>
  <c r="A536" i="3"/>
  <c r="A545" i="3"/>
  <c r="A548" i="3"/>
  <c r="A553" i="3"/>
  <c r="A557" i="3"/>
  <c r="A564" i="3"/>
  <c r="A572" i="3"/>
  <c r="A579" i="3"/>
  <c r="A587" i="3"/>
  <c r="A590" i="3"/>
  <c r="A595" i="3"/>
  <c r="A598" i="3"/>
  <c r="A602" i="3"/>
  <c r="A605" i="3"/>
  <c r="A610" i="3"/>
  <c r="A614" i="3"/>
  <c r="A621" i="3"/>
  <c r="A626" i="3"/>
  <c r="A630" i="3"/>
  <c r="A633" i="3"/>
  <c r="A638" i="3"/>
  <c r="A641" i="3"/>
  <c r="A648" i="3"/>
  <c r="A657" i="3"/>
  <c r="A660" i="3"/>
  <c r="A665" i="3"/>
  <c r="A669" i="3"/>
  <c r="A676" i="3"/>
  <c r="A685" i="3"/>
  <c r="A688" i="3"/>
  <c r="A707" i="3"/>
  <c r="A712" i="3"/>
  <c r="A719" i="3"/>
  <c r="A725" i="3"/>
  <c r="A732" i="3"/>
  <c r="A738" i="3"/>
  <c r="A742" i="3"/>
  <c r="A745" i="3"/>
  <c r="A750" i="3"/>
  <c r="A754" i="3"/>
  <c r="A761" i="3"/>
  <c r="A766" i="3"/>
  <c r="A770" i="3"/>
  <c r="A773" i="3"/>
  <c r="A792" i="3"/>
  <c r="A796" i="3"/>
  <c r="A803" i="3"/>
  <c r="A824" i="3"/>
  <c r="A831" i="3"/>
  <c r="A837" i="3"/>
  <c r="A844" i="3"/>
  <c r="A852" i="3"/>
  <c r="A859" i="3"/>
  <c r="A867" i="3"/>
  <c r="A870" i="3"/>
  <c r="A875" i="3"/>
  <c r="A880" i="3"/>
  <c r="A887" i="3"/>
  <c r="D892" i="3"/>
  <c r="A906" i="3"/>
  <c r="D896" i="3"/>
  <c r="A910" i="3"/>
  <c r="A913" i="3"/>
  <c r="A918" i="3"/>
  <c r="A922" i="3"/>
  <c r="A929" i="3"/>
  <c r="A934" i="3"/>
  <c r="A938" i="3"/>
  <c r="A941" i="3"/>
  <c r="A960" i="3"/>
  <c r="A964" i="3"/>
  <c r="A971" i="3"/>
  <c r="A979" i="3"/>
  <c r="A982" i="3"/>
  <c r="A987" i="3"/>
  <c r="A993" i="3"/>
  <c r="A996" i="3"/>
  <c r="A1021" i="3"/>
  <c r="A1024" i="3"/>
  <c r="A1029" i="3"/>
  <c r="A1033" i="3"/>
  <c r="A1040" i="3"/>
  <c r="A1046" i="3"/>
  <c r="A1050" i="3"/>
  <c r="A1053" i="3"/>
  <c r="A1058" i="3"/>
  <c r="A1063" i="3"/>
  <c r="A1066" i="3"/>
  <c r="A1085" i="3"/>
  <c r="A1089" i="3"/>
  <c r="A1096" i="3"/>
  <c r="A1105" i="3"/>
  <c r="A1108" i="3"/>
  <c r="A1113" i="3"/>
  <c r="A1118" i="3"/>
  <c r="A1125" i="3"/>
  <c r="A1144" i="3"/>
  <c r="A1148" i="3"/>
  <c r="A1151" i="3"/>
  <c r="A1156" i="3"/>
  <c r="A1160" i="3"/>
  <c r="A1167" i="3"/>
  <c r="A1173" i="3"/>
  <c r="A1180" i="3"/>
  <c r="A1184" i="3"/>
  <c r="A1189" i="3"/>
  <c r="A1192" i="3"/>
  <c r="A1197" i="3"/>
  <c r="A1202" i="3"/>
  <c r="A1209" i="3"/>
  <c r="A1214" i="3"/>
  <c r="A1218" i="3"/>
  <c r="A1221" i="3"/>
  <c r="G1225" i="3"/>
  <c r="G1127" i="3" s="1"/>
  <c r="D1226" i="3"/>
  <c r="A1240" i="3"/>
  <c r="V1226" i="3"/>
  <c r="D1229" i="3"/>
  <c r="D1131" i="3" s="1"/>
  <c r="A1243" i="3"/>
  <c r="A1250" i="3"/>
  <c r="A1256" i="3"/>
  <c r="A1260" i="3"/>
  <c r="A1263" i="3"/>
  <c r="A1268" i="3"/>
  <c r="A1271" i="3"/>
  <c r="A1278" i="3"/>
  <c r="A1287" i="3"/>
  <c r="A1290" i="3"/>
  <c r="A1295" i="3"/>
  <c r="A1300" i="3"/>
  <c r="A1307" i="3"/>
  <c r="A1315" i="3"/>
  <c r="A1318" i="3"/>
  <c r="A1323" i="3"/>
  <c r="A1327" i="3"/>
  <c r="A1334" i="3"/>
  <c r="A1340" i="3"/>
  <c r="A1344" i="3"/>
  <c r="A1347" i="3"/>
  <c r="A1366" i="3"/>
  <c r="A1370" i="3"/>
  <c r="A1377" i="3"/>
  <c r="A1382" i="3"/>
  <c r="A1386" i="3"/>
  <c r="A1389" i="3"/>
  <c r="A1394" i="3"/>
  <c r="A1398" i="3"/>
  <c r="A1405" i="3"/>
  <c r="A1426" i="3"/>
  <c r="A1433" i="3"/>
  <c r="A1439" i="3"/>
  <c r="A1446" i="3"/>
  <c r="A1467" i="3"/>
  <c r="A1474" i="3"/>
  <c r="A1478" i="3"/>
  <c r="A1482" i="3"/>
  <c r="A1489" i="3"/>
  <c r="A1494" i="3"/>
  <c r="A1498" i="3"/>
  <c r="A1501" i="3"/>
  <c r="A1506" i="3"/>
  <c r="A1510" i="3"/>
  <c r="A1517" i="3"/>
  <c r="A1523" i="3"/>
  <c r="A1530" i="3"/>
  <c r="A618" i="3"/>
  <c r="A623" i="3"/>
  <c r="A627" i="3"/>
  <c r="A634" i="3"/>
  <c r="A642" i="3"/>
  <c r="A649" i="3"/>
  <c r="A654" i="3"/>
  <c r="A658" i="3"/>
  <c r="A661" i="3"/>
  <c r="A666" i="3"/>
  <c r="A670" i="3"/>
  <c r="A677" i="3"/>
  <c r="A682" i="3"/>
  <c r="A686" i="3"/>
  <c r="A689" i="3"/>
  <c r="A708" i="3"/>
  <c r="A713" i="3"/>
  <c r="A716" i="3"/>
  <c r="A721" i="3"/>
  <c r="A726" i="3"/>
  <c r="A733" i="3"/>
  <c r="A739" i="3"/>
  <c r="A746" i="3"/>
  <c r="A755" i="3"/>
  <c r="A758" i="3"/>
  <c r="A763" i="3"/>
  <c r="A767" i="3"/>
  <c r="A774" i="3"/>
  <c r="A797" i="3"/>
  <c r="A800" i="3"/>
  <c r="A819" i="3"/>
  <c r="A825" i="3"/>
  <c r="A828" i="3"/>
  <c r="A833" i="3"/>
  <c r="A838" i="3"/>
  <c r="A845" i="3"/>
  <c r="A853" i="3"/>
  <c r="A856" i="3"/>
  <c r="A861" i="3"/>
  <c r="A864" i="3"/>
  <c r="A868" i="3"/>
  <c r="A871" i="3"/>
  <c r="A876" i="3"/>
  <c r="A881" i="3"/>
  <c r="A884" i="3"/>
  <c r="A903" i="3"/>
  <c r="A907" i="3"/>
  <c r="A914" i="3"/>
  <c r="A923" i="3"/>
  <c r="A926" i="3"/>
  <c r="A931" i="3"/>
  <c r="A935" i="3"/>
  <c r="A942" i="3"/>
  <c r="A965" i="3"/>
  <c r="A968" i="3"/>
  <c r="A973" i="3"/>
  <c r="A976" i="3"/>
  <c r="A980" i="3"/>
  <c r="A983" i="3"/>
  <c r="A988" i="3"/>
  <c r="A990" i="3"/>
  <c r="A994" i="3"/>
  <c r="A997" i="3"/>
  <c r="A1015" i="3"/>
  <c r="A1018" i="3"/>
  <c r="A1022" i="3"/>
  <c r="A1025" i="3"/>
  <c r="A1030" i="3"/>
  <c r="A1034" i="3"/>
  <c r="A1041" i="3"/>
  <c r="A1047" i="3"/>
  <c r="A1054" i="3"/>
  <c r="A1060" i="3"/>
  <c r="A1064" i="3"/>
  <c r="A1067" i="3"/>
  <c r="A1086" i="3"/>
  <c r="A1090" i="3"/>
  <c r="A1097" i="3"/>
  <c r="A1102" i="3"/>
  <c r="A1106" i="3"/>
  <c r="A1109" i="3"/>
  <c r="A1114" i="3"/>
  <c r="A1119" i="3"/>
  <c r="A1122" i="3"/>
  <c r="A1141" i="3"/>
  <c r="A1145" i="3"/>
  <c r="A1152" i="3"/>
  <c r="A1161" i="3"/>
  <c r="G1157" i="3"/>
  <c r="A1164" i="3"/>
  <c r="A1169" i="3"/>
  <c r="A1174" i="3"/>
  <c r="A1181" i="3"/>
  <c r="A1186" i="3"/>
  <c r="A1190" i="3"/>
  <c r="A1193" i="3"/>
  <c r="A1198" i="3"/>
  <c r="A1203" i="3"/>
  <c r="A1206" i="3"/>
  <c r="A1211" i="3"/>
  <c r="A1215" i="3"/>
  <c r="A1222" i="3"/>
  <c r="A1244" i="3"/>
  <c r="A1251" i="3"/>
  <c r="A1257" i="3"/>
  <c r="A1264" i="3"/>
  <c r="A1272" i="3"/>
  <c r="A1279" i="3"/>
  <c r="A1284" i="3"/>
  <c r="A1288" i="3"/>
  <c r="A1291" i="3"/>
  <c r="A1296" i="3"/>
  <c r="A1301" i="3"/>
  <c r="A1304" i="3"/>
  <c r="A1309" i="3"/>
  <c r="A1312" i="3"/>
  <c r="A1316" i="3"/>
  <c r="A1319" i="3"/>
  <c r="A1324" i="3"/>
  <c r="A1328" i="3"/>
  <c r="A1335" i="3"/>
  <c r="A1341" i="3"/>
  <c r="A1348" i="3"/>
  <c r="A1371" i="3"/>
  <c r="A1374" i="3"/>
  <c r="A1379" i="3"/>
  <c r="A1383" i="3"/>
  <c r="A1390" i="3"/>
  <c r="A1399" i="3"/>
  <c r="A1402" i="3"/>
  <c r="A1421" i="3"/>
  <c r="A1427" i="3"/>
  <c r="A1430" i="3"/>
  <c r="A1435" i="3"/>
  <c r="A1440" i="3"/>
  <c r="A1447" i="3"/>
  <c r="A1468" i="3"/>
  <c r="A1475" i="3"/>
  <c r="A1483" i="3"/>
  <c r="A1486" i="3"/>
  <c r="A1491" i="3"/>
  <c r="A1495" i="3"/>
  <c r="A1502" i="3"/>
  <c r="A1511" i="3"/>
  <c r="A1514" i="3"/>
  <c r="A1519" i="3"/>
  <c r="A1524" i="3"/>
  <c r="A1531" i="3"/>
  <c r="A502" i="3"/>
  <c r="A509" i="3"/>
  <c r="A514" i="3"/>
  <c r="A518" i="3"/>
  <c r="A521" i="3"/>
  <c r="A526" i="3"/>
  <c r="A531" i="3"/>
  <c r="A534" i="3"/>
  <c r="A539" i="3"/>
  <c r="A543" i="3"/>
  <c r="A550" i="3"/>
  <c r="A559" i="3"/>
  <c r="A562" i="3"/>
  <c r="A567" i="3"/>
  <c r="A570" i="3"/>
  <c r="A574" i="3"/>
  <c r="A577" i="3"/>
  <c r="A582" i="3"/>
  <c r="A585" i="3"/>
  <c r="V580" i="3"/>
  <c r="A592" i="3"/>
  <c r="A600" i="3"/>
  <c r="A607" i="3"/>
  <c r="A612" i="3"/>
  <c r="A616" i="3"/>
  <c r="A619" i="3"/>
  <c r="A624" i="3"/>
  <c r="A628" i="3"/>
  <c r="A635" i="3"/>
  <c r="A643" i="3"/>
  <c r="A646" i="3"/>
  <c r="A651" i="3"/>
  <c r="A655" i="3"/>
  <c r="A662" i="3"/>
  <c r="A671" i="3"/>
  <c r="A674" i="3"/>
  <c r="A679" i="3"/>
  <c r="A683" i="3"/>
  <c r="A690" i="3"/>
  <c r="A710" i="3"/>
  <c r="A714" i="3"/>
  <c r="A717" i="3"/>
  <c r="A722" i="3"/>
  <c r="A727" i="3"/>
  <c r="A730" i="3"/>
  <c r="A735" i="3"/>
  <c r="A740" i="3"/>
  <c r="A747" i="3"/>
  <c r="A752" i="3"/>
  <c r="A756" i="3"/>
  <c r="A759" i="3"/>
  <c r="A764" i="3"/>
  <c r="A768" i="3"/>
  <c r="A775" i="3"/>
  <c r="A794" i="3"/>
  <c r="A798" i="3"/>
  <c r="A801" i="3"/>
  <c r="A820" i="3"/>
  <c r="A822" i="3"/>
  <c r="A826" i="3"/>
  <c r="A829" i="3"/>
  <c r="A834" i="3"/>
  <c r="A839" i="3"/>
  <c r="A842" i="3"/>
  <c r="A847" i="3"/>
  <c r="A850" i="3"/>
  <c r="A854" i="3"/>
  <c r="A857" i="3"/>
  <c r="A862" i="3"/>
  <c r="A865" i="3"/>
  <c r="A872" i="3"/>
  <c r="A878" i="3"/>
  <c r="A882" i="3"/>
  <c r="A885" i="3"/>
  <c r="D890" i="3"/>
  <c r="A904" i="3"/>
  <c r="A908" i="3"/>
  <c r="A915" i="3"/>
  <c r="A920" i="3"/>
  <c r="A924" i="3"/>
  <c r="A927" i="3"/>
  <c r="A932" i="3"/>
  <c r="A936" i="3"/>
  <c r="A943" i="3"/>
  <c r="A962" i="3"/>
  <c r="A966" i="3"/>
  <c r="A969" i="3"/>
  <c r="A974" i="3"/>
  <c r="A977" i="3"/>
  <c r="A984" i="3"/>
  <c r="A991" i="3"/>
  <c r="V995" i="3"/>
  <c r="A998" i="3"/>
  <c r="A1016" i="3"/>
  <c r="A1019" i="3"/>
  <c r="A1026" i="3"/>
  <c r="A1035" i="3"/>
  <c r="A1038" i="3"/>
  <c r="A1043" i="3"/>
  <c r="A1048" i="3"/>
  <c r="A1055" i="3"/>
  <c r="A1061" i="3"/>
  <c r="A1068" i="3"/>
  <c r="A1091" i="3"/>
  <c r="A1094" i="3"/>
  <c r="A1099" i="3"/>
  <c r="A1103" i="3"/>
  <c r="A1110" i="3"/>
  <c r="A1116" i="3"/>
  <c r="A1120" i="3"/>
  <c r="A1123" i="3"/>
  <c r="A1142" i="3"/>
  <c r="A1146" i="3"/>
  <c r="A1153" i="3"/>
  <c r="A1158" i="3"/>
  <c r="A1162" i="3"/>
  <c r="A1165" i="3"/>
  <c r="A1170" i="3"/>
  <c r="A1175" i="3"/>
  <c r="A1178" i="3"/>
  <c r="A1187" i="3"/>
  <c r="A1194" i="3"/>
  <c r="A1200" i="3"/>
  <c r="A1204" i="3"/>
  <c r="A1207" i="3"/>
  <c r="A1212" i="3"/>
  <c r="A1216" i="3"/>
  <c r="A1223" i="3"/>
  <c r="A1245" i="3"/>
  <c r="Q1233" i="3"/>
  <c r="D1234" i="3"/>
  <c r="A1248" i="3"/>
  <c r="V1234" i="3"/>
  <c r="P1235" i="3"/>
  <c r="A1253" i="3"/>
  <c r="A1258" i="3"/>
  <c r="A1265" i="3"/>
  <c r="A1273" i="3"/>
  <c r="A1276" i="3"/>
  <c r="A1281" i="3"/>
  <c r="A1285" i="3"/>
  <c r="A1292" i="3"/>
  <c r="A1298" i="3"/>
  <c r="A1302" i="3"/>
  <c r="A1305" i="3"/>
  <c r="A1310" i="3"/>
  <c r="A1313" i="3"/>
  <c r="D1317" i="3"/>
  <c r="J1317" i="3"/>
  <c r="A1320" i="3"/>
  <c r="A1329" i="3"/>
  <c r="A1332" i="3"/>
  <c r="A1337" i="3"/>
  <c r="A1342" i="3"/>
  <c r="A1349" i="3"/>
  <c r="A1368" i="3"/>
  <c r="A1372" i="3"/>
  <c r="A1375" i="3"/>
  <c r="A1380" i="3"/>
  <c r="A1384" i="3"/>
  <c r="A1391" i="3"/>
  <c r="A1396" i="3"/>
  <c r="A1400" i="3"/>
  <c r="A1403" i="3"/>
  <c r="A1422" i="3"/>
  <c r="A1424" i="3"/>
  <c r="A1428" i="3"/>
  <c r="A1431" i="3"/>
  <c r="A1436" i="3"/>
  <c r="A1441" i="3"/>
  <c r="A1444" i="3"/>
  <c r="A1463" i="3"/>
  <c r="A1469" i="3"/>
  <c r="A1472" i="3"/>
  <c r="A1480" i="3"/>
  <c r="A1484" i="3"/>
  <c r="A1487" i="3"/>
  <c r="A1492" i="3"/>
  <c r="A1496" i="3"/>
  <c r="A1503" i="3"/>
  <c r="A1508" i="3"/>
  <c r="A1512" i="3"/>
  <c r="A1515" i="3"/>
  <c r="A1520" i="3"/>
  <c r="A1525" i="3"/>
  <c r="A1528" i="3"/>
  <c r="H1079" i="3"/>
  <c r="Q1079" i="3"/>
  <c r="D1228" i="3"/>
  <c r="V1228" i="3"/>
  <c r="V1130" i="3" s="1"/>
  <c r="P1229" i="3"/>
  <c r="P1131" i="3" s="1"/>
  <c r="J1230" i="3"/>
  <c r="G1231" i="3"/>
  <c r="D1232" i="3"/>
  <c r="D1134" i="3" s="1"/>
  <c r="V1232" i="3"/>
  <c r="V1134" i="3" s="1"/>
  <c r="I1233" i="3"/>
  <c r="R1233" i="3"/>
  <c r="G1234" i="3"/>
  <c r="G1136" i="3" s="1"/>
  <c r="D1235" i="3"/>
  <c r="V1235" i="3"/>
  <c r="P1236" i="3"/>
  <c r="J1237" i="3"/>
  <c r="J1139" i="3" s="1"/>
  <c r="V1345" i="3"/>
  <c r="V37" i="3"/>
  <c r="G191" i="3"/>
  <c r="P233" i="3"/>
  <c r="G477" i="3"/>
  <c r="G617" i="3"/>
  <c r="P645" i="3"/>
  <c r="D981" i="3"/>
  <c r="J1037" i="3"/>
  <c r="D1149" i="3"/>
  <c r="V1163" i="3"/>
  <c r="K1241" i="3"/>
  <c r="K1227" i="3" s="1"/>
  <c r="J1228" i="3"/>
  <c r="G1229" i="3"/>
  <c r="D1230" i="3"/>
  <c r="D1132" i="3" s="1"/>
  <c r="V1230" i="3"/>
  <c r="V1132" i="3" s="1"/>
  <c r="P1231" i="3"/>
  <c r="J1232" i="3"/>
  <c r="F1233" i="3"/>
  <c r="F1135" i="3" s="1"/>
  <c r="G1303" i="3"/>
  <c r="G1387" i="3"/>
  <c r="V1143" i="3"/>
  <c r="W1140" i="3"/>
  <c r="V1140" i="3" s="1"/>
  <c r="L163" i="3"/>
  <c r="K160" i="3"/>
  <c r="G219" i="3"/>
  <c r="E351" i="3"/>
  <c r="D351" i="3" s="1"/>
  <c r="D353" i="3"/>
  <c r="A353" i="3" s="1"/>
  <c r="G365" i="3"/>
  <c r="P365" i="3"/>
  <c r="E365" i="3"/>
  <c r="D365" i="3" s="1"/>
  <c r="D367" i="3"/>
  <c r="A367" i="3" s="1"/>
  <c r="J841" i="3"/>
  <c r="J1449" i="3"/>
  <c r="J1407" i="3" s="1"/>
  <c r="G1450" i="3"/>
  <c r="D1499" i="3"/>
  <c r="J1499" i="3"/>
  <c r="V1499" i="3"/>
  <c r="E27" i="3"/>
  <c r="E13" i="3" s="1"/>
  <c r="I163" i="3"/>
  <c r="I149" i="3" s="1"/>
  <c r="R163" i="3"/>
  <c r="R149" i="3" s="1"/>
  <c r="W163" i="3"/>
  <c r="J219" i="3"/>
  <c r="J289" i="3"/>
  <c r="H471" i="3"/>
  <c r="H468" i="3" s="1"/>
  <c r="D1071" i="3"/>
  <c r="V1071" i="3"/>
  <c r="P1072" i="3"/>
  <c r="I1079" i="3"/>
  <c r="G1115" i="3"/>
  <c r="P1115" i="3"/>
  <c r="E1143" i="3"/>
  <c r="D1143" i="3" s="1"/>
  <c r="K1311" i="3"/>
  <c r="D1527" i="3"/>
  <c r="J1527" i="3"/>
  <c r="E26" i="3"/>
  <c r="F163" i="3"/>
  <c r="X163" i="3"/>
  <c r="X149" i="3" s="1"/>
  <c r="V43" i="3"/>
  <c r="G141" i="3"/>
  <c r="J463" i="3"/>
  <c r="H491" i="3"/>
  <c r="H449" i="3" s="1"/>
  <c r="Q491" i="3"/>
  <c r="D492" i="3"/>
  <c r="V492" i="3"/>
  <c r="P493" i="3"/>
  <c r="J494" i="3"/>
  <c r="G495" i="3"/>
  <c r="J569" i="3"/>
  <c r="D673" i="3"/>
  <c r="J205" i="3"/>
  <c r="D132" i="3"/>
  <c r="J267" i="3"/>
  <c r="P477" i="3"/>
  <c r="E491" i="3"/>
  <c r="V505" i="3"/>
  <c r="J513" i="3"/>
  <c r="G757" i="3"/>
  <c r="D687" i="3"/>
  <c r="E681" i="3"/>
  <c r="E678" i="3" s="1"/>
  <c r="D678" i="3" s="1"/>
  <c r="L897" i="3"/>
  <c r="P948" i="3"/>
  <c r="J949" i="3"/>
  <c r="G950" i="3"/>
  <c r="D951" i="3"/>
  <c r="V951" i="3"/>
  <c r="P952" i="3"/>
  <c r="Q953" i="3"/>
  <c r="D1001" i="3"/>
  <c r="V1001" i="3"/>
  <c r="P1002" i="3"/>
  <c r="D1452" i="3"/>
  <c r="V1452" i="3"/>
  <c r="V1410" i="3" s="1"/>
  <c r="P1453" i="3"/>
  <c r="J1454" i="3"/>
  <c r="G1455" i="3"/>
  <c r="D1456" i="3"/>
  <c r="V1456" i="3"/>
  <c r="I1457" i="3"/>
  <c r="R1457" i="3"/>
  <c r="G1458" i="3"/>
  <c r="D1459" i="3"/>
  <c r="V1459" i="3"/>
  <c r="V1417" i="3" s="1"/>
  <c r="P1460" i="3"/>
  <c r="J1461" i="3"/>
  <c r="J1419" i="3" s="1"/>
  <c r="G1513" i="3"/>
  <c r="V603" i="3"/>
  <c r="P659" i="3"/>
  <c r="D693" i="3"/>
  <c r="V693" i="3"/>
  <c r="P694" i="3"/>
  <c r="H701" i="3"/>
  <c r="V729" i="3"/>
  <c r="K1031" i="3"/>
  <c r="K1003" i="3" s="1"/>
  <c r="G1074" i="3"/>
  <c r="D1075" i="3"/>
  <c r="V1075" i="3"/>
  <c r="P1076" i="3"/>
  <c r="J1077" i="3"/>
  <c r="G1078" i="3"/>
  <c r="E1079" i="3"/>
  <c r="P1107" i="3"/>
  <c r="V1127" i="3"/>
  <c r="P1128" i="3"/>
  <c r="V1131" i="3"/>
  <c r="P1132" i="3"/>
  <c r="J1133" i="3"/>
  <c r="D1261" i="3"/>
  <c r="V1275" i="3"/>
  <c r="G1345" i="3"/>
  <c r="P1345" i="3"/>
  <c r="D1387" i="3"/>
  <c r="D1449" i="3"/>
  <c r="V1449" i="3"/>
  <c r="P1450" i="3"/>
  <c r="P1408" i="3" s="1"/>
  <c r="I1507" i="3"/>
  <c r="J96" i="3"/>
  <c r="G841" i="3"/>
  <c r="P841" i="3"/>
  <c r="G869" i="3"/>
  <c r="P869" i="3"/>
  <c r="K1009" i="3"/>
  <c r="W1009" i="3"/>
  <c r="J1010" i="3"/>
  <c r="G1011" i="3"/>
  <c r="D1012" i="3"/>
  <c r="V1012" i="3"/>
  <c r="P1013" i="3"/>
  <c r="X1079" i="3"/>
  <c r="P1080" i="3"/>
  <c r="J1081" i="3"/>
  <c r="G1082" i="3"/>
  <c r="D1083" i="3"/>
  <c r="V1083" i="3"/>
  <c r="G1177" i="3"/>
  <c r="P1177" i="3"/>
  <c r="D1219" i="3"/>
  <c r="J1219" i="3"/>
  <c r="Q1241" i="3"/>
  <c r="Q1227" i="3" s="1"/>
  <c r="L1224" i="3"/>
  <c r="V1303" i="3"/>
  <c r="G1317" i="3"/>
  <c r="G1351" i="3"/>
  <c r="D1352" i="3"/>
  <c r="V1352" i="3"/>
  <c r="P1354" i="3"/>
  <c r="J1355" i="3"/>
  <c r="G1356" i="3"/>
  <c r="D1357" i="3"/>
  <c r="V1357" i="3"/>
  <c r="P1358" i="3"/>
  <c r="H1359" i="3"/>
  <c r="D1360" i="3"/>
  <c r="V1360" i="3"/>
  <c r="P1361" i="3"/>
  <c r="J1362" i="3"/>
  <c r="G1363" i="3"/>
  <c r="J1452" i="3"/>
  <c r="J1410" i="3" s="1"/>
  <c r="G1453" i="3"/>
  <c r="G1411" i="3" s="1"/>
  <c r="D1454" i="3"/>
  <c r="V1454" i="3"/>
  <c r="P1455" i="3"/>
  <c r="J1456" i="3"/>
  <c r="X1457" i="3"/>
  <c r="P1458" i="3"/>
  <c r="J1459" i="3"/>
  <c r="G1460" i="3"/>
  <c r="G1418" i="3" s="1"/>
  <c r="D1461" i="3"/>
  <c r="V1461" i="3"/>
  <c r="E30" i="3"/>
  <c r="E16" i="3" s="1"/>
  <c r="I34" i="3"/>
  <c r="K37" i="3"/>
  <c r="D211" i="3"/>
  <c r="F205" i="3"/>
  <c r="F202" i="3" s="1"/>
  <c r="D202" i="3" s="1"/>
  <c r="Q275" i="3"/>
  <c r="Q272" i="3" s="1"/>
  <c r="P272" i="3" s="1"/>
  <c r="P281" i="3"/>
  <c r="V1098" i="3"/>
  <c r="D1171" i="3"/>
  <c r="E1168" i="3"/>
  <c r="D1168" i="3" s="1"/>
  <c r="F37" i="3"/>
  <c r="X34" i="3"/>
  <c r="H37" i="3"/>
  <c r="G37" i="3" s="1"/>
  <c r="L34" i="3"/>
  <c r="V197" i="3"/>
  <c r="X191" i="3"/>
  <c r="X188" i="3" s="1"/>
  <c r="D1339" i="3"/>
  <c r="E1336" i="3"/>
  <c r="D1336" i="3" s="1"/>
  <c r="G85" i="3"/>
  <c r="P127" i="3"/>
  <c r="D197" i="3"/>
  <c r="G253" i="3"/>
  <c r="P253" i="3"/>
  <c r="G281" i="3"/>
  <c r="P309" i="3"/>
  <c r="G351" i="3"/>
  <c r="L457" i="3"/>
  <c r="D483" i="3"/>
  <c r="V483" i="3"/>
  <c r="P484" i="3"/>
  <c r="D486" i="3"/>
  <c r="V486" i="3"/>
  <c r="P487" i="3"/>
  <c r="J488" i="3"/>
  <c r="G489" i="3"/>
  <c r="D490" i="3"/>
  <c r="V490" i="3"/>
  <c r="D519" i="3"/>
  <c r="J533" i="3"/>
  <c r="V533" i="3"/>
  <c r="V547" i="3"/>
  <c r="G561" i="3"/>
  <c r="D589" i="3"/>
  <c r="G597" i="3"/>
  <c r="X597" i="3"/>
  <c r="X594" i="3" s="1"/>
  <c r="V594" i="3" s="1"/>
  <c r="G603" i="3"/>
  <c r="D631" i="3"/>
  <c r="V659" i="3"/>
  <c r="I701" i="3"/>
  <c r="R701" i="3"/>
  <c r="P729" i="3"/>
  <c r="G743" i="3"/>
  <c r="V799" i="3"/>
  <c r="J939" i="3"/>
  <c r="V939" i="3"/>
  <c r="D948" i="3"/>
  <c r="V948" i="3"/>
  <c r="P949" i="3"/>
  <c r="J950" i="3"/>
  <c r="G951" i="3"/>
  <c r="D952" i="3"/>
  <c r="V952" i="3"/>
  <c r="J1004" i="3"/>
  <c r="G1005" i="3"/>
  <c r="D1006" i="3"/>
  <c r="V1006" i="3"/>
  <c r="P1007" i="3"/>
  <c r="J1008" i="3"/>
  <c r="V1037" i="3"/>
  <c r="J1051" i="3"/>
  <c r="V1051" i="3"/>
  <c r="G1065" i="3"/>
  <c r="P1071" i="3"/>
  <c r="J1072" i="3"/>
  <c r="W1073" i="3"/>
  <c r="J1205" i="3"/>
  <c r="V1219" i="3"/>
  <c r="D1275" i="3"/>
  <c r="J1275" i="3"/>
  <c r="V1331" i="3"/>
  <c r="E31" i="3"/>
  <c r="E17" i="3" s="1"/>
  <c r="E21" i="3"/>
  <c r="E7" i="3" s="1"/>
  <c r="F30" i="3"/>
  <c r="F16" i="3" s="1"/>
  <c r="F25" i="3"/>
  <c r="F11" i="3" s="1"/>
  <c r="H24" i="3"/>
  <c r="H10" i="3" s="1"/>
  <c r="H26" i="3"/>
  <c r="H12" i="3" s="1"/>
  <c r="H28" i="3"/>
  <c r="H14" i="3" s="1"/>
  <c r="L26" i="3"/>
  <c r="L12" i="3" s="1"/>
  <c r="L31" i="3"/>
  <c r="L17" i="3" s="1"/>
  <c r="L33" i="3"/>
  <c r="L19" i="3" s="1"/>
  <c r="Q22" i="3"/>
  <c r="Q8" i="3" s="1"/>
  <c r="Q25" i="3"/>
  <c r="Q11" i="3" s="1"/>
  <c r="Q30" i="3"/>
  <c r="Q16" i="3" s="1"/>
  <c r="X22" i="3"/>
  <c r="X8" i="3" s="1"/>
  <c r="X25" i="3"/>
  <c r="X11" i="3" s="1"/>
  <c r="X27" i="3"/>
  <c r="X13" i="3" s="1"/>
  <c r="X30" i="3"/>
  <c r="X16" i="3" s="1"/>
  <c r="F454" i="3"/>
  <c r="D463" i="3"/>
  <c r="V653" i="3"/>
  <c r="D832" i="3"/>
  <c r="V1325" i="3"/>
  <c r="V1429" i="3"/>
  <c r="F33" i="3"/>
  <c r="F19" i="3" s="1"/>
  <c r="F28" i="3"/>
  <c r="F14" i="3" s="1"/>
  <c r="F24" i="3"/>
  <c r="F10" i="3" s="1"/>
  <c r="I21" i="3"/>
  <c r="I7" i="3" s="1"/>
  <c r="I26" i="3"/>
  <c r="I12" i="3" s="1"/>
  <c r="I31" i="3"/>
  <c r="I17" i="3" s="1"/>
  <c r="I33" i="3"/>
  <c r="I19" i="3" s="1"/>
  <c r="L22" i="3"/>
  <c r="L8" i="3" s="1"/>
  <c r="L25" i="3"/>
  <c r="L11" i="3" s="1"/>
  <c r="K30" i="3"/>
  <c r="K16" i="3" s="1"/>
  <c r="K32" i="3"/>
  <c r="K18" i="3" s="1"/>
  <c r="P91" i="3"/>
  <c r="R22" i="3"/>
  <c r="R8" i="3" s="1"/>
  <c r="R25" i="3"/>
  <c r="R11" i="3" s="1"/>
  <c r="R27" i="3"/>
  <c r="R13" i="3" s="1"/>
  <c r="R30" i="3"/>
  <c r="R16" i="3" s="1"/>
  <c r="R32" i="3"/>
  <c r="R18" i="3" s="1"/>
  <c r="X21" i="3"/>
  <c r="X7" i="3" s="1"/>
  <c r="W24" i="3"/>
  <c r="W10" i="3" s="1"/>
  <c r="W26" i="3"/>
  <c r="W12" i="3" s="1"/>
  <c r="W28" i="3"/>
  <c r="W14" i="3" s="1"/>
  <c r="G43" i="3"/>
  <c r="R37" i="3"/>
  <c r="D177" i="3"/>
  <c r="P197" i="3"/>
  <c r="D230" i="3"/>
  <c r="D261" i="3"/>
  <c r="D309" i="3"/>
  <c r="V309" i="3"/>
  <c r="J351" i="3"/>
  <c r="V351" i="3"/>
  <c r="I454" i="3"/>
  <c r="R457" i="3"/>
  <c r="P457" i="3" s="1"/>
  <c r="V463" i="3"/>
  <c r="P468" i="3"/>
  <c r="J483" i="3"/>
  <c r="G484" i="3"/>
  <c r="J486" i="3"/>
  <c r="G487" i="3"/>
  <c r="D488" i="3"/>
  <c r="V488" i="3"/>
  <c r="P489" i="3"/>
  <c r="J490" i="3"/>
  <c r="G519" i="3"/>
  <c r="D561" i="3"/>
  <c r="P561" i="3"/>
  <c r="D594" i="3"/>
  <c r="J603" i="3"/>
  <c r="J696" i="3"/>
  <c r="G697" i="3"/>
  <c r="D698" i="3"/>
  <c r="V698" i="3"/>
  <c r="P699" i="3"/>
  <c r="J700" i="3"/>
  <c r="X701" i="3"/>
  <c r="P702" i="3"/>
  <c r="J703" i="3"/>
  <c r="G704" i="3"/>
  <c r="D705" i="3"/>
  <c r="V705" i="3"/>
  <c r="W723" i="3"/>
  <c r="D743" i="3"/>
  <c r="L905" i="3"/>
  <c r="J905" i="3" s="1"/>
  <c r="Q897" i="3"/>
  <c r="D898" i="3"/>
  <c r="V898" i="3"/>
  <c r="P899" i="3"/>
  <c r="J900" i="3"/>
  <c r="G901" i="3"/>
  <c r="V925" i="3"/>
  <c r="G945" i="3"/>
  <c r="D946" i="3"/>
  <c r="V946" i="3"/>
  <c r="Q961" i="3"/>
  <c r="Q947" i="3" s="1"/>
  <c r="P954" i="3"/>
  <c r="J955" i="3"/>
  <c r="G956" i="3"/>
  <c r="D957" i="3"/>
  <c r="V957" i="3"/>
  <c r="P1001" i="3"/>
  <c r="J1002" i="3"/>
  <c r="D1028" i="3"/>
  <c r="G1071" i="3"/>
  <c r="D1072" i="3"/>
  <c r="V1072" i="3"/>
  <c r="V1107" i="3"/>
  <c r="H1154" i="3"/>
  <c r="G1154" i="3" s="1"/>
  <c r="W1157" i="3"/>
  <c r="V1157" i="3" s="1"/>
  <c r="D1191" i="3"/>
  <c r="G1261" i="3"/>
  <c r="P1261" i="3"/>
  <c r="G1275" i="3"/>
  <c r="J1289" i="3"/>
  <c r="E33" i="3"/>
  <c r="E19" i="3" s="1"/>
  <c r="F32" i="3"/>
  <c r="F18" i="3" s="1"/>
  <c r="F22" i="3"/>
  <c r="F8" i="3" s="1"/>
  <c r="H22" i="3"/>
  <c r="H8" i="3" s="1"/>
  <c r="H30" i="3"/>
  <c r="H16" i="3" s="1"/>
  <c r="H32" i="3"/>
  <c r="H18" i="3" s="1"/>
  <c r="K24" i="3"/>
  <c r="K10" i="3" s="1"/>
  <c r="L27" i="3"/>
  <c r="L13" i="3" s="1"/>
  <c r="L30" i="3"/>
  <c r="L16" i="3" s="1"/>
  <c r="Q21" i="3"/>
  <c r="Q7" i="3" s="1"/>
  <c r="Q24" i="3"/>
  <c r="Q10" i="3" s="1"/>
  <c r="Q26" i="3"/>
  <c r="Q12" i="3" s="1"/>
  <c r="Q28" i="3"/>
  <c r="Q14" i="3" s="1"/>
  <c r="Q33" i="3"/>
  <c r="Q19" i="3" s="1"/>
  <c r="V92" i="3"/>
  <c r="X26" i="3"/>
  <c r="X12" i="3" s="1"/>
  <c r="X31" i="3"/>
  <c r="X17" i="3" s="1"/>
  <c r="X33" i="3"/>
  <c r="X19" i="3" s="1"/>
  <c r="H457" i="3"/>
  <c r="G457" i="3" s="1"/>
  <c r="L485" i="3"/>
  <c r="G510" i="3"/>
  <c r="V538" i="3"/>
  <c r="V650" i="3"/>
  <c r="G673" i="3"/>
  <c r="J972" i="3"/>
  <c r="V1101" i="3"/>
  <c r="V1322" i="3"/>
  <c r="V1392" i="3"/>
  <c r="I22" i="3"/>
  <c r="I8" i="3" s="1"/>
  <c r="I25" i="3"/>
  <c r="I11" i="3" s="1"/>
  <c r="I27" i="3"/>
  <c r="I13" i="3" s="1"/>
  <c r="L21" i="3"/>
  <c r="L7" i="3" s="1"/>
  <c r="K26" i="3"/>
  <c r="K12" i="3" s="1"/>
  <c r="K28" i="3"/>
  <c r="K14" i="3" s="1"/>
  <c r="R21" i="3"/>
  <c r="R7" i="3" s="1"/>
  <c r="R26" i="3"/>
  <c r="R12" i="3" s="1"/>
  <c r="R31" i="3"/>
  <c r="R17" i="3" s="1"/>
  <c r="R33" i="3"/>
  <c r="R19" i="3" s="1"/>
  <c r="W22" i="3"/>
  <c r="W8" i="3" s="1"/>
  <c r="W30" i="3"/>
  <c r="W16" i="3" s="1"/>
  <c r="W32" i="3"/>
  <c r="W18" i="3" s="1"/>
  <c r="D141" i="3"/>
  <c r="E28" i="3"/>
  <c r="E14" i="3" s="1"/>
  <c r="E25" i="3"/>
  <c r="E11" i="3" s="1"/>
  <c r="E10" i="3"/>
  <c r="E34" i="3"/>
  <c r="E18" i="3"/>
  <c r="F12" i="3"/>
  <c r="F7" i="3"/>
  <c r="D65" i="3"/>
  <c r="E62" i="3"/>
  <c r="D62" i="3" s="1"/>
  <c r="I99" i="3"/>
  <c r="I57" i="3" s="1"/>
  <c r="I107" i="3"/>
  <c r="I104" i="3" s="1"/>
  <c r="I90" i="3" s="1"/>
  <c r="R99" i="3"/>
  <c r="R57" i="3" s="1"/>
  <c r="R107" i="3"/>
  <c r="P107" i="3" s="1"/>
  <c r="P169" i="3"/>
  <c r="E258" i="3"/>
  <c r="D258" i="3" s="1"/>
  <c r="D43" i="3"/>
  <c r="P43" i="3"/>
  <c r="I65" i="3"/>
  <c r="I62" i="3" s="1"/>
  <c r="V79" i="3"/>
  <c r="W76" i="3"/>
  <c r="V76" i="3" s="1"/>
  <c r="Q104" i="3"/>
  <c r="D121" i="3"/>
  <c r="J121" i="3"/>
  <c r="D135" i="3"/>
  <c r="Q163" i="3"/>
  <c r="G177" i="3"/>
  <c r="P183" i="3"/>
  <c r="Q177" i="3"/>
  <c r="K230" i="3"/>
  <c r="D239" i="3"/>
  <c r="D281" i="3"/>
  <c r="E275" i="3"/>
  <c r="V127" i="3"/>
  <c r="W121" i="3"/>
  <c r="V121" i="3" s="1"/>
  <c r="Q65" i="3"/>
  <c r="P65" i="3" s="1"/>
  <c r="D85" i="3"/>
  <c r="E79" i="3"/>
  <c r="D79" i="3" s="1"/>
  <c r="H79" i="3"/>
  <c r="G79" i="3" s="1"/>
  <c r="L99" i="3"/>
  <c r="L57" i="3" s="1"/>
  <c r="L107" i="3"/>
  <c r="L93" i="3" s="1"/>
  <c r="X99" i="3"/>
  <c r="X57" i="3" s="1"/>
  <c r="X29" i="3" s="1"/>
  <c r="X107" i="3"/>
  <c r="V107" i="3" s="1"/>
  <c r="P135" i="3"/>
  <c r="Q132" i="3"/>
  <c r="P132" i="3" s="1"/>
  <c r="V141" i="3"/>
  <c r="W135" i="3"/>
  <c r="V135" i="3" s="1"/>
  <c r="Q191" i="3"/>
  <c r="Q188" i="3" s="1"/>
  <c r="V211" i="3"/>
  <c r="V205" i="3"/>
  <c r="D253" i="3"/>
  <c r="E247" i="3"/>
  <c r="V253" i="3"/>
  <c r="D267" i="3"/>
  <c r="V295" i="3"/>
  <c r="V289" i="3"/>
  <c r="V34" i="3"/>
  <c r="W65" i="3"/>
  <c r="W62" i="3" s="1"/>
  <c r="J85" i="3"/>
  <c r="K79" i="3"/>
  <c r="J79" i="3" s="1"/>
  <c r="P79" i="3"/>
  <c r="K104" i="3"/>
  <c r="G121" i="3"/>
  <c r="V183" i="3"/>
  <c r="D225" i="3"/>
  <c r="F219" i="3"/>
  <c r="F216" i="3" s="1"/>
  <c r="D216" i="3" s="1"/>
  <c r="J239" i="3"/>
  <c r="L233" i="3"/>
  <c r="L230" i="3" s="1"/>
  <c r="L261" i="3"/>
  <c r="J261" i="3" s="1"/>
  <c r="D569" i="3"/>
  <c r="E566" i="3"/>
  <c r="D566" i="3" s="1"/>
  <c r="P295" i="3"/>
  <c r="Q289" i="3"/>
  <c r="D751" i="3"/>
  <c r="E748" i="3"/>
  <c r="D748" i="3" s="1"/>
  <c r="V835" i="3"/>
  <c r="W832" i="3"/>
  <c r="V832" i="3" s="1"/>
  <c r="D71" i="3"/>
  <c r="Q99" i="3"/>
  <c r="W99" i="3"/>
  <c r="D127" i="3"/>
  <c r="G127" i="3"/>
  <c r="J127" i="3"/>
  <c r="J141" i="3"/>
  <c r="P141" i="3"/>
  <c r="J225" i="3"/>
  <c r="G239" i="3"/>
  <c r="P239" i="3"/>
  <c r="J253" i="3"/>
  <c r="V267" i="3"/>
  <c r="Q303" i="3"/>
  <c r="P303" i="3" s="1"/>
  <c r="H345" i="3"/>
  <c r="H342" i="3" s="1"/>
  <c r="G342" i="3" s="1"/>
  <c r="H359" i="3"/>
  <c r="Q359" i="3"/>
  <c r="P359" i="3" s="1"/>
  <c r="J379" i="3"/>
  <c r="V379" i="3"/>
  <c r="E457" i="3"/>
  <c r="E454" i="3" s="1"/>
  <c r="W457" i="3"/>
  <c r="P483" i="3"/>
  <c r="J484" i="3"/>
  <c r="G486" i="3"/>
  <c r="D487" i="3"/>
  <c r="V487" i="3"/>
  <c r="P488" i="3"/>
  <c r="J489" i="3"/>
  <c r="G490" i="3"/>
  <c r="D505" i="3"/>
  <c r="I491" i="3"/>
  <c r="G492" i="3"/>
  <c r="D493" i="3"/>
  <c r="V493" i="3"/>
  <c r="P494" i="3"/>
  <c r="J495" i="3"/>
  <c r="G513" i="3"/>
  <c r="P510" i="3"/>
  <c r="W527" i="3"/>
  <c r="D575" i="3"/>
  <c r="P603" i="3"/>
  <c r="E608" i="3"/>
  <c r="D608" i="3" s="1"/>
  <c r="D617" i="3"/>
  <c r="F625" i="3"/>
  <c r="F622" i="3" s="1"/>
  <c r="F482" i="3" s="1"/>
  <c r="G631" i="3"/>
  <c r="D645" i="3"/>
  <c r="J645" i="3"/>
  <c r="V645" i="3"/>
  <c r="J659" i="3"/>
  <c r="E667" i="3"/>
  <c r="J673" i="3"/>
  <c r="V673" i="3"/>
  <c r="G687" i="3"/>
  <c r="G696" i="3"/>
  <c r="D697" i="3"/>
  <c r="V697" i="3"/>
  <c r="P698" i="3"/>
  <c r="J699" i="3"/>
  <c r="G700" i="3"/>
  <c r="E701" i="3"/>
  <c r="E449" i="3" s="1"/>
  <c r="J729" i="3"/>
  <c r="E737" i="3"/>
  <c r="J743" i="3"/>
  <c r="V743" i="3"/>
  <c r="D757" i="3"/>
  <c r="D799" i="3"/>
  <c r="E793" i="3"/>
  <c r="K835" i="3"/>
  <c r="J835" i="3" s="1"/>
  <c r="G883" i="3"/>
  <c r="H877" i="3"/>
  <c r="P877" i="3"/>
  <c r="G925" i="3"/>
  <c r="H919" i="3"/>
  <c r="H916" i="3" s="1"/>
  <c r="G916" i="3" s="1"/>
  <c r="P916" i="3"/>
  <c r="G939" i="3"/>
  <c r="H933" i="3"/>
  <c r="G933" i="3" s="1"/>
  <c r="J958" i="3"/>
  <c r="P972" i="3"/>
  <c r="G1051" i="3"/>
  <c r="H1045" i="3"/>
  <c r="G1045" i="3" s="1"/>
  <c r="D1121" i="3"/>
  <c r="E1115" i="3"/>
  <c r="J373" i="3"/>
  <c r="V373" i="3"/>
  <c r="G538" i="3"/>
  <c r="G667" i="3"/>
  <c r="G737" i="3"/>
  <c r="D933" i="3"/>
  <c r="E930" i="3"/>
  <c r="D930" i="3" s="1"/>
  <c r="X953" i="3"/>
  <c r="X961" i="3"/>
  <c r="X947" i="3" s="1"/>
  <c r="E1059" i="3"/>
  <c r="D1065" i="3"/>
  <c r="D1093" i="3"/>
  <c r="V85" i="3"/>
  <c r="F99" i="3"/>
  <c r="F57" i="3" s="1"/>
  <c r="F29" i="3" s="1"/>
  <c r="J183" i="3"/>
  <c r="V191" i="3"/>
  <c r="J197" i="3"/>
  <c r="G225" i="3"/>
  <c r="P225" i="3"/>
  <c r="V239" i="3"/>
  <c r="G267" i="3"/>
  <c r="P267" i="3"/>
  <c r="J281" i="3"/>
  <c r="J295" i="3"/>
  <c r="E303" i="3"/>
  <c r="D303" i="3" s="1"/>
  <c r="E345" i="3"/>
  <c r="D345" i="3" s="1"/>
  <c r="K345" i="3"/>
  <c r="J345" i="3" s="1"/>
  <c r="W345" i="3"/>
  <c r="W370" i="3"/>
  <c r="V370" i="3" s="1"/>
  <c r="F373" i="3"/>
  <c r="F370" i="3" s="1"/>
  <c r="G379" i="3"/>
  <c r="L454" i="3"/>
  <c r="J471" i="3"/>
  <c r="V471" i="3"/>
  <c r="J477" i="3"/>
  <c r="V477" i="3"/>
  <c r="G483" i="3"/>
  <c r="D484" i="3"/>
  <c r="V484" i="3"/>
  <c r="W499" i="3"/>
  <c r="W496" i="3" s="1"/>
  <c r="P486" i="3"/>
  <c r="J487" i="3"/>
  <c r="G488" i="3"/>
  <c r="D489" i="3"/>
  <c r="V489" i="3"/>
  <c r="P490" i="3"/>
  <c r="F491" i="3"/>
  <c r="L491" i="3"/>
  <c r="X491" i="3"/>
  <c r="P492" i="3"/>
  <c r="J493" i="3"/>
  <c r="G494" i="3"/>
  <c r="D495" i="3"/>
  <c r="V495" i="3"/>
  <c r="E513" i="3"/>
  <c r="D533" i="3"/>
  <c r="G541" i="3"/>
  <c r="E555" i="3"/>
  <c r="R555" i="3"/>
  <c r="R552" i="3" s="1"/>
  <c r="P552" i="3" s="1"/>
  <c r="V583" i="3"/>
  <c r="J589" i="3"/>
  <c r="V589" i="3"/>
  <c r="D597" i="3"/>
  <c r="H611" i="3"/>
  <c r="G611" i="3" s="1"/>
  <c r="V636" i="3"/>
  <c r="G659" i="3"/>
  <c r="G693" i="3"/>
  <c r="D694" i="3"/>
  <c r="V694" i="3"/>
  <c r="D702" i="3"/>
  <c r="V702" i="3"/>
  <c r="P703" i="3"/>
  <c r="P451" i="3" s="1"/>
  <c r="J704" i="3"/>
  <c r="J452" i="3" s="1"/>
  <c r="G705" i="3"/>
  <c r="G453" i="3" s="1"/>
  <c r="G729" i="3"/>
  <c r="E765" i="3"/>
  <c r="D765" i="3" s="1"/>
  <c r="D771" i="3"/>
  <c r="J771" i="3"/>
  <c r="K765" i="3"/>
  <c r="J765" i="3" s="1"/>
  <c r="H835" i="3"/>
  <c r="Q835" i="3"/>
  <c r="P835" i="3" s="1"/>
  <c r="V849" i="3"/>
  <c r="W846" i="3"/>
  <c r="V846" i="3" s="1"/>
  <c r="H863" i="3"/>
  <c r="Q863" i="3"/>
  <c r="P863" i="3" s="1"/>
  <c r="H897" i="3"/>
  <c r="G911" i="3"/>
  <c r="D919" i="3"/>
  <c r="J925" i="3"/>
  <c r="K919" i="3"/>
  <c r="J919" i="3" s="1"/>
  <c r="D961" i="3"/>
  <c r="W989" i="3"/>
  <c r="V989" i="3" s="1"/>
  <c r="L1009" i="3"/>
  <c r="L1017" i="3"/>
  <c r="J1017" i="3" s="1"/>
  <c r="D1045" i="3"/>
  <c r="E1042" i="3"/>
  <c r="D1042" i="3" s="1"/>
  <c r="G1121" i="3"/>
  <c r="V356" i="3"/>
  <c r="P667" i="3"/>
  <c r="G905" i="3"/>
  <c r="Q891" i="3"/>
  <c r="I953" i="3"/>
  <c r="I961" i="3"/>
  <c r="I947" i="3" s="1"/>
  <c r="P975" i="3"/>
  <c r="W1003" i="3"/>
  <c r="W1014" i="3"/>
  <c r="W1000" i="3" s="1"/>
  <c r="L1079" i="3"/>
  <c r="L1087" i="3"/>
  <c r="L1073" i="3" s="1"/>
  <c r="E1140" i="3"/>
  <c r="D1140" i="3" s="1"/>
  <c r="R1135" i="3"/>
  <c r="R1143" i="3"/>
  <c r="P1143" i="3" s="1"/>
  <c r="V793" i="3"/>
  <c r="G855" i="3"/>
  <c r="P855" i="3"/>
  <c r="V860" i="3"/>
  <c r="P925" i="3"/>
  <c r="D939" i="3"/>
  <c r="P939" i="3"/>
  <c r="J945" i="3"/>
  <c r="G946" i="3"/>
  <c r="G981" i="3"/>
  <c r="G986" i="3"/>
  <c r="G989" i="3"/>
  <c r="D995" i="3"/>
  <c r="J995" i="3"/>
  <c r="V1028" i="3"/>
  <c r="J1074" i="3"/>
  <c r="G1075" i="3"/>
  <c r="D1076" i="3"/>
  <c r="V1076" i="3"/>
  <c r="P1077" i="3"/>
  <c r="J1078" i="3"/>
  <c r="W1079" i="3"/>
  <c r="J1080" i="3"/>
  <c r="G1081" i="3"/>
  <c r="D1082" i="3"/>
  <c r="V1082" i="3"/>
  <c r="P1083" i="3"/>
  <c r="J1107" i="3"/>
  <c r="J1121" i="3"/>
  <c r="V1121" i="3"/>
  <c r="G1163" i="3"/>
  <c r="Q1171" i="3"/>
  <c r="P1171" i="3" s="1"/>
  <c r="J1185" i="3"/>
  <c r="V1213" i="3"/>
  <c r="I1241" i="3"/>
  <c r="I1227" i="3" s="1"/>
  <c r="R1241" i="3"/>
  <c r="R1238" i="3" s="1"/>
  <c r="D1283" i="3"/>
  <c r="E1280" i="3"/>
  <c r="D1280" i="3" s="1"/>
  <c r="V1289" i="3"/>
  <c r="J1255" i="3"/>
  <c r="K1252" i="3"/>
  <c r="J1252" i="3" s="1"/>
  <c r="V771" i="3"/>
  <c r="P799" i="3"/>
  <c r="D855" i="3"/>
  <c r="J855" i="3"/>
  <c r="V855" i="3"/>
  <c r="D889" i="3"/>
  <c r="V889" i="3"/>
  <c r="P890" i="3"/>
  <c r="P892" i="3"/>
  <c r="J893" i="3"/>
  <c r="G894" i="3"/>
  <c r="D895" i="3"/>
  <c r="V895" i="3"/>
  <c r="P896" i="3"/>
  <c r="X897" i="3"/>
  <c r="P898" i="3"/>
  <c r="J899" i="3"/>
  <c r="G900" i="3"/>
  <c r="D901" i="3"/>
  <c r="V901" i="3"/>
  <c r="V919" i="3"/>
  <c r="D954" i="3"/>
  <c r="V954" i="3"/>
  <c r="P955" i="3"/>
  <c r="J956" i="3"/>
  <c r="G957" i="3"/>
  <c r="G975" i="3"/>
  <c r="V981" i="3"/>
  <c r="P986" i="3"/>
  <c r="J989" i="3"/>
  <c r="G995" i="3"/>
  <c r="P995" i="3"/>
  <c r="P1004" i="3"/>
  <c r="J1005" i="3"/>
  <c r="G1006" i="3"/>
  <c r="D1007" i="3"/>
  <c r="V1007" i="3"/>
  <c r="P1008" i="3"/>
  <c r="P1031" i="3"/>
  <c r="P1037" i="3"/>
  <c r="D1051" i="3"/>
  <c r="P1051" i="3"/>
  <c r="D1074" i="3"/>
  <c r="V1074" i="3"/>
  <c r="P1075" i="3"/>
  <c r="J1076" i="3"/>
  <c r="G1077" i="3"/>
  <c r="D1078" i="3"/>
  <c r="V1078" i="3"/>
  <c r="D1080" i="3"/>
  <c r="V1080" i="3"/>
  <c r="P1081" i="3"/>
  <c r="J1082" i="3"/>
  <c r="G1083" i="3"/>
  <c r="G1101" i="3"/>
  <c r="G1107" i="3"/>
  <c r="J1128" i="3"/>
  <c r="D1136" i="3"/>
  <c r="V1136" i="3"/>
  <c r="H1171" i="3"/>
  <c r="F1185" i="3"/>
  <c r="F1182" i="3" s="1"/>
  <c r="K1199" i="3"/>
  <c r="J1199" i="3" s="1"/>
  <c r="D1205" i="3"/>
  <c r="W1210" i="3"/>
  <c r="V1210" i="3" s="1"/>
  <c r="G1219" i="3"/>
  <c r="P1219" i="3"/>
  <c r="K1238" i="3"/>
  <c r="F1241" i="3"/>
  <c r="D1255" i="3"/>
  <c r="E1252" i="3"/>
  <c r="D1252" i="3" s="1"/>
  <c r="G1289" i="3"/>
  <c r="H1283" i="3"/>
  <c r="G1283" i="3" s="1"/>
  <c r="P1283" i="3"/>
  <c r="E1297" i="3"/>
  <c r="D1303" i="3"/>
  <c r="G1235" i="3"/>
  <c r="D1236" i="3"/>
  <c r="D1138" i="3" s="1"/>
  <c r="V1236" i="3"/>
  <c r="V1138" i="3" s="1"/>
  <c r="P1237" i="3"/>
  <c r="P1139" i="3" s="1"/>
  <c r="V1261" i="3"/>
  <c r="V1269" i="3"/>
  <c r="V1317" i="3"/>
  <c r="G1331" i="3"/>
  <c r="Q1339" i="3"/>
  <c r="Q1336" i="3" s="1"/>
  <c r="P1336" i="3" s="1"/>
  <c r="D1345" i="3"/>
  <c r="L1359" i="3"/>
  <c r="X1359" i="3"/>
  <c r="P1360" i="3"/>
  <c r="J1361" i="3"/>
  <c r="G1362" i="3"/>
  <c r="D1363" i="3"/>
  <c r="V1363" i="3"/>
  <c r="F1381" i="3"/>
  <c r="F1378" i="3" s="1"/>
  <c r="D1401" i="3"/>
  <c r="W1423" i="3"/>
  <c r="V1423" i="3" s="1"/>
  <c r="D1412" i="3"/>
  <c r="J1414" i="3"/>
  <c r="D1443" i="3"/>
  <c r="I1465" i="3"/>
  <c r="I1462" i="3" s="1"/>
  <c r="R1465" i="3"/>
  <c r="P1465" i="3" s="1"/>
  <c r="J1479" i="3"/>
  <c r="V1485" i="3"/>
  <c r="D1513" i="3"/>
  <c r="J1513" i="3"/>
  <c r="V1513" i="3"/>
  <c r="E1521" i="3"/>
  <c r="D1521" i="3" s="1"/>
  <c r="K1521" i="3"/>
  <c r="J1521" i="3" s="1"/>
  <c r="J100" i="3"/>
  <c r="J58" i="3" s="1"/>
  <c r="J30" i="3" s="1"/>
  <c r="L1353" i="3"/>
  <c r="D1395" i="3"/>
  <c r="D1437" i="3"/>
  <c r="D1465" i="3"/>
  <c r="V1507" i="3"/>
  <c r="J1236" i="3"/>
  <c r="J1138" i="3" s="1"/>
  <c r="G1237" i="3"/>
  <c r="G1139" i="3" s="1"/>
  <c r="V1266" i="3"/>
  <c r="P1275" i="3"/>
  <c r="D1289" i="3"/>
  <c r="D1331" i="3"/>
  <c r="J1331" i="3"/>
  <c r="H1339" i="3"/>
  <c r="G1339" i="3" s="1"/>
  <c r="D1351" i="3"/>
  <c r="V1351" i="3"/>
  <c r="P1352" i="3"/>
  <c r="H1367" i="3"/>
  <c r="H1353" i="3" s="1"/>
  <c r="D1354" i="3"/>
  <c r="V1354" i="3"/>
  <c r="P1355" i="3"/>
  <c r="J1356" i="3"/>
  <c r="G1357" i="3"/>
  <c r="D1358" i="3"/>
  <c r="V1358" i="3"/>
  <c r="I1381" i="3"/>
  <c r="I1378" i="3" s="1"/>
  <c r="I1350" i="3" s="1"/>
  <c r="J1387" i="3"/>
  <c r="V1387" i="3"/>
  <c r="G1401" i="3"/>
  <c r="P1401" i="3"/>
  <c r="G1429" i="3"/>
  <c r="P1418" i="3"/>
  <c r="G1443" i="3"/>
  <c r="E1462" i="3"/>
  <c r="P1449" i="3"/>
  <c r="P1407" i="3" s="1"/>
  <c r="J1450" i="3"/>
  <c r="J1408" i="3" s="1"/>
  <c r="X1465" i="3"/>
  <c r="V1465" i="3" s="1"/>
  <c r="P1452" i="3"/>
  <c r="P1410" i="3" s="1"/>
  <c r="J1453" i="3"/>
  <c r="G1454" i="3"/>
  <c r="D1455" i="3"/>
  <c r="V1455" i="3"/>
  <c r="V1413" i="3" s="1"/>
  <c r="P1456" i="3"/>
  <c r="Q1457" i="3"/>
  <c r="D1458" i="3"/>
  <c r="V1458" i="3"/>
  <c r="V1416" i="3" s="1"/>
  <c r="P1459" i="3"/>
  <c r="J1460" i="3"/>
  <c r="G1461" i="3"/>
  <c r="G1419" i="3" s="1"/>
  <c r="G1485" i="3"/>
  <c r="W1493" i="3"/>
  <c r="P1513" i="3"/>
  <c r="G96" i="3"/>
  <c r="G54" i="3" s="1"/>
  <c r="G26" i="3" s="1"/>
  <c r="P96" i="3"/>
  <c r="P54" i="3" s="1"/>
  <c r="J1381" i="3"/>
  <c r="V1381" i="3"/>
  <c r="G1395" i="3"/>
  <c r="P1395" i="3"/>
  <c r="G1437" i="3"/>
  <c r="P1434" i="3"/>
  <c r="G92" i="3"/>
  <c r="G50" i="3" s="1"/>
  <c r="G22" i="3" s="1"/>
  <c r="R188" i="3"/>
  <c r="R146" i="3" s="1"/>
  <c r="X258" i="3"/>
  <c r="V261" i="3"/>
  <c r="P202" i="3"/>
  <c r="X272" i="3"/>
  <c r="V272" i="3" s="1"/>
  <c r="V275" i="3"/>
  <c r="X244" i="3"/>
  <c r="V244" i="3" s="1"/>
  <c r="R496" i="3"/>
  <c r="J71" i="3"/>
  <c r="K65" i="3"/>
  <c r="K62" i="3" s="1"/>
  <c r="J43" i="3"/>
  <c r="L65" i="3"/>
  <c r="F107" i="3"/>
  <c r="D107" i="3" s="1"/>
  <c r="J113" i="3"/>
  <c r="R93" i="3"/>
  <c r="R51" i="3" s="1"/>
  <c r="Q121" i="3"/>
  <c r="P121" i="3" s="1"/>
  <c r="H135" i="3"/>
  <c r="G135" i="3" s="1"/>
  <c r="K135" i="3"/>
  <c r="J135" i="3" s="1"/>
  <c r="I160" i="3"/>
  <c r="I146" i="3" s="1"/>
  <c r="E174" i="3"/>
  <c r="D174" i="3" s="1"/>
  <c r="G183" i="3"/>
  <c r="E191" i="3"/>
  <c r="G197" i="3"/>
  <c r="G205" i="3"/>
  <c r="P205" i="3"/>
  <c r="J211" i="3"/>
  <c r="K216" i="3"/>
  <c r="J216" i="3" s="1"/>
  <c r="P219" i="3"/>
  <c r="V230" i="3"/>
  <c r="J247" i="3"/>
  <c r="J275" i="3"/>
  <c r="G289" i="3"/>
  <c r="G295" i="3"/>
  <c r="J303" i="3"/>
  <c r="J309" i="3"/>
  <c r="G370" i="3"/>
  <c r="G373" i="3"/>
  <c r="G463" i="3"/>
  <c r="H499" i="3"/>
  <c r="Q499" i="3"/>
  <c r="X499" i="3"/>
  <c r="J505" i="3"/>
  <c r="K491" i="3"/>
  <c r="Q538" i="3"/>
  <c r="E541" i="3"/>
  <c r="D547" i="3"/>
  <c r="J547" i="3"/>
  <c r="K541" i="3"/>
  <c r="J541" i="3" s="1"/>
  <c r="J561" i="3"/>
  <c r="K555" i="3"/>
  <c r="J555" i="3" s="1"/>
  <c r="V561" i="3"/>
  <c r="G575" i="3"/>
  <c r="V667" i="3"/>
  <c r="W664" i="3"/>
  <c r="V664" i="3" s="1"/>
  <c r="L692" i="3"/>
  <c r="D37" i="3"/>
  <c r="J37" i="3"/>
  <c r="P37" i="3"/>
  <c r="H62" i="3"/>
  <c r="G71" i="3"/>
  <c r="P71" i="3"/>
  <c r="V71" i="3"/>
  <c r="E76" i="3"/>
  <c r="D76" i="3" s="1"/>
  <c r="P85" i="3"/>
  <c r="G113" i="3"/>
  <c r="H99" i="3"/>
  <c r="K93" i="3"/>
  <c r="J93" i="3" s="1"/>
  <c r="K99" i="3"/>
  <c r="D163" i="3"/>
  <c r="D169" i="3"/>
  <c r="L191" i="3"/>
  <c r="J191" i="3" s="1"/>
  <c r="G211" i="3"/>
  <c r="P211" i="3"/>
  <c r="H233" i="3"/>
  <c r="G233" i="3" s="1"/>
  <c r="H247" i="3"/>
  <c r="G247" i="3" s="1"/>
  <c r="Q247" i="3"/>
  <c r="P247" i="3" s="1"/>
  <c r="H261" i="3"/>
  <c r="G261" i="3" s="1"/>
  <c r="Q261" i="3"/>
  <c r="P261" i="3" s="1"/>
  <c r="H275" i="3"/>
  <c r="G275" i="3" s="1"/>
  <c r="V281" i="3"/>
  <c r="E300" i="3"/>
  <c r="D300" i="3" s="1"/>
  <c r="G303" i="3"/>
  <c r="G309" i="3"/>
  <c r="P345" i="3"/>
  <c r="P351" i="3"/>
  <c r="J359" i="3"/>
  <c r="V359" i="3"/>
  <c r="J365" i="3"/>
  <c r="V365" i="3"/>
  <c r="P373" i="3"/>
  <c r="P379" i="3"/>
  <c r="P463" i="3"/>
  <c r="D471" i="3"/>
  <c r="D477" i="3"/>
  <c r="L496" i="3"/>
  <c r="L482" i="3" s="1"/>
  <c r="E499" i="3"/>
  <c r="I499" i="3"/>
  <c r="G505" i="3"/>
  <c r="W491" i="3"/>
  <c r="J492" i="3"/>
  <c r="G493" i="3"/>
  <c r="D494" i="3"/>
  <c r="V494" i="3"/>
  <c r="P495" i="3"/>
  <c r="P513" i="3"/>
  <c r="J527" i="3"/>
  <c r="H527" i="3"/>
  <c r="G533" i="3"/>
  <c r="P533" i="3"/>
  <c r="Q527" i="3"/>
  <c r="V541" i="3"/>
  <c r="G555" i="3"/>
  <c r="H552" i="3"/>
  <c r="G552" i="3" s="1"/>
  <c r="V555" i="3"/>
  <c r="G569" i="3"/>
  <c r="H566" i="3"/>
  <c r="G566" i="3" s="1"/>
  <c r="J583" i="3"/>
  <c r="H583" i="3"/>
  <c r="G589" i="3"/>
  <c r="V625" i="3"/>
  <c r="W622" i="3"/>
  <c r="V622" i="3" s="1"/>
  <c r="G639" i="3"/>
  <c r="H636" i="3"/>
  <c r="G636" i="3" s="1"/>
  <c r="G653" i="3"/>
  <c r="V681" i="3"/>
  <c r="W678" i="3"/>
  <c r="V678" i="3" s="1"/>
  <c r="G723" i="3"/>
  <c r="V751" i="3"/>
  <c r="W748" i="3"/>
  <c r="V748" i="3" s="1"/>
  <c r="D113" i="3"/>
  <c r="E99" i="3"/>
  <c r="E57" i="3" s="1"/>
  <c r="H93" i="3"/>
  <c r="P113" i="3"/>
  <c r="W104" i="3"/>
  <c r="V113" i="3"/>
  <c r="E118" i="3"/>
  <c r="D118" i="3" s="1"/>
  <c r="H118" i="3"/>
  <c r="G118" i="3" s="1"/>
  <c r="K118" i="3"/>
  <c r="J118" i="3" s="1"/>
  <c r="W118" i="3"/>
  <c r="V118" i="3" s="1"/>
  <c r="J169" i="3"/>
  <c r="V169" i="3"/>
  <c r="D183" i="3"/>
  <c r="D289" i="3"/>
  <c r="D295" i="3"/>
  <c r="D373" i="3"/>
  <c r="J499" i="3"/>
  <c r="G547" i="3"/>
  <c r="P566" i="3"/>
  <c r="P589" i="3"/>
  <c r="R583" i="3"/>
  <c r="R580" i="3" s="1"/>
  <c r="P580" i="3" s="1"/>
  <c r="G594" i="3"/>
  <c r="G765" i="3"/>
  <c r="H762" i="3"/>
  <c r="G762" i="3" s="1"/>
  <c r="E93" i="3"/>
  <c r="E51" i="3" s="1"/>
  <c r="G163" i="3"/>
  <c r="G169" i="3"/>
  <c r="J177" i="3"/>
  <c r="V188" i="3"/>
  <c r="V225" i="3"/>
  <c r="D370" i="3"/>
  <c r="P505" i="3"/>
  <c r="R491" i="3"/>
  <c r="R449" i="3" s="1"/>
  <c r="W513" i="3"/>
  <c r="V519" i="3"/>
  <c r="D527" i="3"/>
  <c r="E524" i="3"/>
  <c r="D524" i="3" s="1"/>
  <c r="P547" i="3"/>
  <c r="R541" i="3"/>
  <c r="R538" i="3" s="1"/>
  <c r="V552" i="3"/>
  <c r="W569" i="3"/>
  <c r="V575" i="3"/>
  <c r="D583" i="3"/>
  <c r="E580" i="3"/>
  <c r="D580" i="3" s="1"/>
  <c r="E650" i="3"/>
  <c r="D650" i="3" s="1"/>
  <c r="D653" i="3"/>
  <c r="P681" i="3"/>
  <c r="Q678" i="3"/>
  <c r="P678" i="3" s="1"/>
  <c r="E720" i="3"/>
  <c r="D720" i="3" s="1"/>
  <c r="D723" i="3"/>
  <c r="G751" i="3"/>
  <c r="H748" i="3"/>
  <c r="G748" i="3" s="1"/>
  <c r="P751" i="3"/>
  <c r="Q748" i="3"/>
  <c r="P748" i="3" s="1"/>
  <c r="J519" i="3"/>
  <c r="J575" i="3"/>
  <c r="K597" i="3"/>
  <c r="J597" i="3" s="1"/>
  <c r="D603" i="3"/>
  <c r="W611" i="3"/>
  <c r="P617" i="3"/>
  <c r="H625" i="3"/>
  <c r="J631" i="3"/>
  <c r="V631" i="3"/>
  <c r="E639" i="3"/>
  <c r="R639" i="3"/>
  <c r="R636" i="3" s="1"/>
  <c r="P636" i="3" s="1"/>
  <c r="G645" i="3"/>
  <c r="K653" i="3"/>
  <c r="J653" i="3" s="1"/>
  <c r="D659" i="3"/>
  <c r="H664" i="3"/>
  <c r="G664" i="3" s="1"/>
  <c r="P673" i="3"/>
  <c r="H681" i="3"/>
  <c r="J687" i="3"/>
  <c r="V687" i="3"/>
  <c r="P693" i="3"/>
  <c r="J694" i="3"/>
  <c r="E709" i="3"/>
  <c r="I709" i="3"/>
  <c r="R709" i="3"/>
  <c r="D696" i="3"/>
  <c r="V696" i="3"/>
  <c r="P697" i="3"/>
  <c r="J698" i="3"/>
  <c r="G699" i="3"/>
  <c r="D700" i="3"/>
  <c r="V700" i="3"/>
  <c r="G715" i="3"/>
  <c r="L701" i="3"/>
  <c r="W701" i="3"/>
  <c r="J702" i="3"/>
  <c r="G703" i="3"/>
  <c r="D704" i="3"/>
  <c r="V704" i="3"/>
  <c r="P705" i="3"/>
  <c r="K723" i="3"/>
  <c r="J723" i="3" s="1"/>
  <c r="D729" i="3"/>
  <c r="A729" i="3" s="1"/>
  <c r="H734" i="3"/>
  <c r="G734" i="3" s="1"/>
  <c r="W737" i="3"/>
  <c r="P743" i="3"/>
  <c r="J757" i="3"/>
  <c r="V757" i="3"/>
  <c r="G771" i="3"/>
  <c r="G790" i="3"/>
  <c r="W790" i="3"/>
  <c r="R793" i="3"/>
  <c r="P793" i="3" s="1"/>
  <c r="G799" i="3"/>
  <c r="D821" i="3"/>
  <c r="R818" i="3"/>
  <c r="D849" i="3"/>
  <c r="E846" i="3"/>
  <c r="D846" i="3" s="1"/>
  <c r="D860" i="3"/>
  <c r="J863" i="3"/>
  <c r="V863" i="3"/>
  <c r="J869" i="3"/>
  <c r="V869" i="3"/>
  <c r="D883" i="3"/>
  <c r="F877" i="3"/>
  <c r="F874" i="3" s="1"/>
  <c r="D874" i="3" s="1"/>
  <c r="J883" i="3"/>
  <c r="K877" i="3"/>
  <c r="J877" i="3" s="1"/>
  <c r="V883" i="3"/>
  <c r="W877" i="3"/>
  <c r="H902" i="3"/>
  <c r="D925" i="3"/>
  <c r="V1059" i="3"/>
  <c r="W1056" i="3"/>
  <c r="V1056" i="3" s="1"/>
  <c r="J617" i="3"/>
  <c r="P622" i="3"/>
  <c r="J639" i="3"/>
  <c r="V639" i="3"/>
  <c r="G650" i="3"/>
  <c r="F692" i="3"/>
  <c r="F695" i="3"/>
  <c r="J709" i="3"/>
  <c r="D715" i="3"/>
  <c r="P715" i="3"/>
  <c r="Q701" i="3"/>
  <c r="Q449" i="3" s="1"/>
  <c r="G720" i="3"/>
  <c r="J793" i="3"/>
  <c r="F818" i="3"/>
  <c r="J821" i="3"/>
  <c r="V821" i="3"/>
  <c r="L891" i="3"/>
  <c r="L902" i="3"/>
  <c r="L888" i="3" s="1"/>
  <c r="X891" i="3"/>
  <c r="X902" i="3"/>
  <c r="D986" i="3"/>
  <c r="G1143" i="3"/>
  <c r="H1140" i="3"/>
  <c r="G1140" i="3" s="1"/>
  <c r="P608" i="3"/>
  <c r="J625" i="3"/>
  <c r="J681" i="3"/>
  <c r="L695" i="3"/>
  <c r="P734" i="3"/>
  <c r="J751" i="3"/>
  <c r="J799" i="3"/>
  <c r="X818" i="3"/>
  <c r="G827" i="3"/>
  <c r="P827" i="3"/>
  <c r="V841" i="3"/>
  <c r="H849" i="3"/>
  <c r="Q849" i="3"/>
  <c r="P849" i="3" s="1"/>
  <c r="P1059" i="3"/>
  <c r="P1056" i="3"/>
  <c r="R1084" i="3"/>
  <c r="P519" i="3"/>
  <c r="P575" i="3"/>
  <c r="R597" i="3"/>
  <c r="R594" i="3" s="1"/>
  <c r="P594" i="3" s="1"/>
  <c r="K611" i="3"/>
  <c r="J611" i="3" s="1"/>
  <c r="P631" i="3"/>
  <c r="R653" i="3"/>
  <c r="R650" i="3" s="1"/>
  <c r="P650" i="3" s="1"/>
  <c r="Q664" i="3"/>
  <c r="P664" i="3" s="1"/>
  <c r="K667" i="3"/>
  <c r="J667" i="3" s="1"/>
  <c r="P687" i="3"/>
  <c r="W706" i="3"/>
  <c r="J693" i="3"/>
  <c r="J441" i="3" s="1"/>
  <c r="G694" i="3"/>
  <c r="H709" i="3"/>
  <c r="Q709" i="3"/>
  <c r="P709" i="3" s="1"/>
  <c r="X709" i="3"/>
  <c r="P696" i="3"/>
  <c r="J697" i="3"/>
  <c r="G698" i="3"/>
  <c r="D699" i="3"/>
  <c r="V699" i="3"/>
  <c r="P700" i="3"/>
  <c r="F701" i="3"/>
  <c r="J715" i="3"/>
  <c r="K701" i="3"/>
  <c r="V715" i="3"/>
  <c r="G702" i="3"/>
  <c r="D703" i="3"/>
  <c r="V703" i="3"/>
  <c r="P704" i="3"/>
  <c r="J705" i="3"/>
  <c r="R723" i="3"/>
  <c r="R720" i="3" s="1"/>
  <c r="P720" i="3" s="1"/>
  <c r="K737" i="3"/>
  <c r="J737" i="3" s="1"/>
  <c r="P757" i="3"/>
  <c r="Q765" i="3"/>
  <c r="X765" i="3"/>
  <c r="X762" i="3" s="1"/>
  <c r="V762" i="3" s="1"/>
  <c r="G793" i="3"/>
  <c r="H821" i="3"/>
  <c r="Q821" i="3"/>
  <c r="F888" i="3"/>
  <c r="D902" i="3"/>
  <c r="V1045" i="3"/>
  <c r="W1042" i="3"/>
  <c r="V1042" i="3" s="1"/>
  <c r="E1098" i="3"/>
  <c r="D1098" i="3" s="1"/>
  <c r="D1101" i="3"/>
  <c r="D835" i="3"/>
  <c r="D841" i="3"/>
  <c r="D863" i="3"/>
  <c r="D869" i="3"/>
  <c r="P883" i="3"/>
  <c r="P889" i="3"/>
  <c r="J890" i="3"/>
  <c r="F891" i="3"/>
  <c r="V905" i="3"/>
  <c r="J892" i="3"/>
  <c r="G893" i="3"/>
  <c r="D894" i="3"/>
  <c r="V894" i="3"/>
  <c r="P895" i="3"/>
  <c r="J896" i="3"/>
  <c r="F897" i="3"/>
  <c r="J911" i="3"/>
  <c r="J897" i="3" s="1"/>
  <c r="K897" i="3"/>
  <c r="V911" i="3"/>
  <c r="V897" i="3" s="1"/>
  <c r="W897" i="3"/>
  <c r="J898" i="3"/>
  <c r="G899" i="3"/>
  <c r="D900" i="3"/>
  <c r="V900" i="3"/>
  <c r="P901" i="3"/>
  <c r="W933" i="3"/>
  <c r="W891" i="3" s="1"/>
  <c r="D958" i="3"/>
  <c r="E944" i="3"/>
  <c r="Q958" i="3"/>
  <c r="D945" i="3"/>
  <c r="V945" i="3"/>
  <c r="P946" i="3"/>
  <c r="L947" i="3"/>
  <c r="J948" i="3"/>
  <c r="G949" i="3"/>
  <c r="D950" i="3"/>
  <c r="V950" i="3"/>
  <c r="V810" i="3" s="1"/>
  <c r="P951" i="3"/>
  <c r="J952" i="3"/>
  <c r="F953" i="3"/>
  <c r="L953" i="3"/>
  <c r="V967" i="3"/>
  <c r="W953" i="3"/>
  <c r="J954" i="3"/>
  <c r="G955" i="3"/>
  <c r="D956" i="3"/>
  <c r="V956" i="3"/>
  <c r="P957" i="3"/>
  <c r="H972" i="3"/>
  <c r="G972" i="3" s="1"/>
  <c r="F975" i="3"/>
  <c r="F972" i="3" s="1"/>
  <c r="D972" i="3" s="1"/>
  <c r="W975" i="3"/>
  <c r="J981" i="3"/>
  <c r="D989" i="3"/>
  <c r="R1000" i="3"/>
  <c r="J1001" i="3"/>
  <c r="G1002" i="3"/>
  <c r="E1003" i="3"/>
  <c r="R1003" i="3"/>
  <c r="G1004" i="3"/>
  <c r="D1005" i="3"/>
  <c r="V1005" i="3"/>
  <c r="P1006" i="3"/>
  <c r="J1007" i="3"/>
  <c r="G1008" i="3"/>
  <c r="E1009" i="3"/>
  <c r="J1023" i="3"/>
  <c r="J1009" i="3" s="1"/>
  <c r="R1009" i="3"/>
  <c r="G1010" i="3"/>
  <c r="D1011" i="3"/>
  <c r="V1011" i="3"/>
  <c r="P1012" i="3"/>
  <c r="J1013" i="3"/>
  <c r="G1031" i="3"/>
  <c r="G1037" i="3"/>
  <c r="H1059" i="3"/>
  <c r="J1065" i="3"/>
  <c r="V1065" i="3"/>
  <c r="E1087" i="3"/>
  <c r="I1087" i="3"/>
  <c r="G1093" i="3"/>
  <c r="K1101" i="3"/>
  <c r="J1101" i="3" s="1"/>
  <c r="D1107" i="3"/>
  <c r="H1112" i="3"/>
  <c r="G1112" i="3" s="1"/>
  <c r="W1115" i="3"/>
  <c r="D1163" i="3"/>
  <c r="E1157" i="3"/>
  <c r="J1163" i="3"/>
  <c r="K1157" i="3"/>
  <c r="J1157" i="3" s="1"/>
  <c r="J1177" i="3"/>
  <c r="K1171" i="3"/>
  <c r="J1171" i="3" s="1"/>
  <c r="V1177" i="3"/>
  <c r="G1191" i="3"/>
  <c r="V1205" i="3"/>
  <c r="X1199" i="3"/>
  <c r="G1269" i="3"/>
  <c r="P1311" i="3"/>
  <c r="P1308" i="3"/>
  <c r="J1339" i="3"/>
  <c r="R944" i="3"/>
  <c r="H947" i="3"/>
  <c r="G967" i="3"/>
  <c r="H953" i="3"/>
  <c r="P967" i="3"/>
  <c r="E1000" i="3"/>
  <c r="F1014" i="3"/>
  <c r="F1000" i="3" s="1"/>
  <c r="F1003" i="3"/>
  <c r="D1023" i="3"/>
  <c r="F1009" i="3"/>
  <c r="F1070" i="3"/>
  <c r="F1073" i="3"/>
  <c r="G1098" i="3"/>
  <c r="G1149" i="3"/>
  <c r="P1149" i="3"/>
  <c r="Q1135" i="3"/>
  <c r="G1171" i="3"/>
  <c r="H1168" i="3"/>
  <c r="G1168" i="3" s="1"/>
  <c r="V1171" i="3"/>
  <c r="G1185" i="3"/>
  <c r="H1182" i="3"/>
  <c r="G1182" i="3" s="1"/>
  <c r="G1205" i="3"/>
  <c r="H1199" i="3"/>
  <c r="P930" i="3"/>
  <c r="L944" i="3"/>
  <c r="P961" i="3"/>
  <c r="R947" i="3"/>
  <c r="I1000" i="3"/>
  <c r="G1017" i="3"/>
  <c r="H1003" i="3"/>
  <c r="X1014" i="3"/>
  <c r="X1000" i="3" s="1"/>
  <c r="X1003" i="3"/>
  <c r="G1023" i="3"/>
  <c r="H1009" i="3"/>
  <c r="V1023" i="3"/>
  <c r="X1009" i="3"/>
  <c r="P1042" i="3"/>
  <c r="J1059" i="3"/>
  <c r="P1093" i="3"/>
  <c r="P1079" i="3" s="1"/>
  <c r="R1079" i="3"/>
  <c r="J1143" i="3"/>
  <c r="P1182" i="3"/>
  <c r="P1205" i="3"/>
  <c r="R1199" i="3"/>
  <c r="R1196" i="3" s="1"/>
  <c r="P1196" i="3" s="1"/>
  <c r="P1255" i="3"/>
  <c r="P1297" i="3"/>
  <c r="P1294" i="3"/>
  <c r="D827" i="3"/>
  <c r="J827" i="3"/>
  <c r="V827" i="3"/>
  <c r="J849" i="3"/>
  <c r="I888" i="3"/>
  <c r="J889" i="3"/>
  <c r="G890" i="3"/>
  <c r="D905" i="3"/>
  <c r="E891" i="3"/>
  <c r="I891" i="3"/>
  <c r="R902" i="3"/>
  <c r="R888" i="3" s="1"/>
  <c r="R891" i="3"/>
  <c r="G892" i="3"/>
  <c r="D893" i="3"/>
  <c r="V893" i="3"/>
  <c r="P894" i="3"/>
  <c r="J895" i="3"/>
  <c r="G896" i="3"/>
  <c r="D911" i="3"/>
  <c r="E897" i="3"/>
  <c r="I897" i="3"/>
  <c r="P911" i="3"/>
  <c r="R897" i="3"/>
  <c r="G898" i="3"/>
  <c r="D899" i="3"/>
  <c r="V899" i="3"/>
  <c r="P900" i="3"/>
  <c r="J901" i="3"/>
  <c r="K933" i="3"/>
  <c r="J933" i="3" s="1"/>
  <c r="I958" i="3"/>
  <c r="I944" i="3" s="1"/>
  <c r="X958" i="3"/>
  <c r="X944" i="3" s="1"/>
  <c r="P945" i="3"/>
  <c r="J946" i="3"/>
  <c r="E947" i="3"/>
  <c r="J961" i="3"/>
  <c r="K947" i="3"/>
  <c r="V961" i="3"/>
  <c r="G948" i="3"/>
  <c r="D949" i="3"/>
  <c r="V949" i="3"/>
  <c r="P950" i="3"/>
  <c r="J951" i="3"/>
  <c r="G952" i="3"/>
  <c r="D967" i="3"/>
  <c r="E953" i="3"/>
  <c r="J967" i="3"/>
  <c r="K953" i="3"/>
  <c r="R953" i="3"/>
  <c r="G954" i="3"/>
  <c r="D955" i="3"/>
  <c r="V955" i="3"/>
  <c r="P956" i="3"/>
  <c r="J957" i="3"/>
  <c r="J975" i="3"/>
  <c r="P981" i="3"/>
  <c r="K986" i="3"/>
  <c r="J986" i="3" s="1"/>
  <c r="P989" i="3"/>
  <c r="K1014" i="3"/>
  <c r="G1001" i="3"/>
  <c r="G805" i="3" s="1"/>
  <c r="D1002" i="3"/>
  <c r="V1002" i="3"/>
  <c r="I1003" i="3"/>
  <c r="P1017" i="3"/>
  <c r="Q1003" i="3"/>
  <c r="D1004" i="3"/>
  <c r="V1004" i="3"/>
  <c r="P1005" i="3"/>
  <c r="J1006" i="3"/>
  <c r="G1007" i="3"/>
  <c r="D1008" i="3"/>
  <c r="V1008" i="3"/>
  <c r="I1009" i="3"/>
  <c r="P1023" i="3"/>
  <c r="Q1009" i="3"/>
  <c r="Q813" i="3" s="1"/>
  <c r="D1010" i="3"/>
  <c r="V1010" i="3"/>
  <c r="P1011" i="3"/>
  <c r="J1012" i="3"/>
  <c r="J816" i="3" s="1"/>
  <c r="G1013" i="3"/>
  <c r="D1037" i="3"/>
  <c r="K1045" i="3"/>
  <c r="J1045" i="3" s="1"/>
  <c r="P1065" i="3"/>
  <c r="W1084" i="3"/>
  <c r="J1071" i="3"/>
  <c r="G1072" i="3"/>
  <c r="H1087" i="3"/>
  <c r="Q1087" i="3"/>
  <c r="P1087" i="3" s="1"/>
  <c r="X1087" i="3"/>
  <c r="V1087" i="3" s="1"/>
  <c r="P1074" i="3"/>
  <c r="J1075" i="3"/>
  <c r="G1076" i="3"/>
  <c r="D1077" i="3"/>
  <c r="V1077" i="3"/>
  <c r="P1078" i="3"/>
  <c r="F1079" i="3"/>
  <c r="J1093" i="3"/>
  <c r="K1079" i="3"/>
  <c r="V1093" i="3"/>
  <c r="V1079" i="3" s="1"/>
  <c r="G1080" i="3"/>
  <c r="D1081" i="3"/>
  <c r="V1081" i="3"/>
  <c r="P1082" i="3"/>
  <c r="J1083" i="3"/>
  <c r="R1101" i="3"/>
  <c r="R1098" i="3" s="1"/>
  <c r="P1098" i="3" s="1"/>
  <c r="Q1112" i="3"/>
  <c r="P1112" i="3" s="1"/>
  <c r="K1115" i="3"/>
  <c r="J1115" i="3" s="1"/>
  <c r="P1121" i="3"/>
  <c r="D1128" i="3"/>
  <c r="J1130" i="3"/>
  <c r="G1131" i="3"/>
  <c r="J1134" i="3"/>
  <c r="V1149" i="3"/>
  <c r="P1163" i="3"/>
  <c r="R1157" i="3"/>
  <c r="R1154" i="3" s="1"/>
  <c r="W1168" i="3"/>
  <c r="V1168" i="3" s="1"/>
  <c r="D1177" i="3"/>
  <c r="E1182" i="3"/>
  <c r="V1191" i="3"/>
  <c r="W1185" i="3"/>
  <c r="E1196" i="3"/>
  <c r="D1196" i="3" s="1"/>
  <c r="D1199" i="3"/>
  <c r="W1280" i="3"/>
  <c r="V1280" i="3" s="1"/>
  <c r="V1283" i="3"/>
  <c r="G1325" i="3"/>
  <c r="V1238" i="3"/>
  <c r="W1224" i="3"/>
  <c r="J1127" i="3"/>
  <c r="G1128" i="3"/>
  <c r="D1241" i="3"/>
  <c r="E1227" i="3"/>
  <c r="G1130" i="3"/>
  <c r="G1134" i="3"/>
  <c r="D1247" i="3"/>
  <c r="E1233" i="3"/>
  <c r="E1135" i="3" s="1"/>
  <c r="D1137" i="3"/>
  <c r="V1252" i="3"/>
  <c r="J1297" i="3"/>
  <c r="P1325" i="3"/>
  <c r="P1367" i="3"/>
  <c r="Q1353" i="3"/>
  <c r="P1373" i="3"/>
  <c r="Q1359" i="3"/>
  <c r="D1378" i="3"/>
  <c r="J1423" i="3"/>
  <c r="J1429" i="3"/>
  <c r="F1451" i="3"/>
  <c r="F1409" i="3" s="1"/>
  <c r="L1462" i="3"/>
  <c r="L1451" i="3"/>
  <c r="L1409" i="3" s="1"/>
  <c r="V1412" i="3"/>
  <c r="P1413" i="3"/>
  <c r="D1485" i="3"/>
  <c r="E1479" i="3"/>
  <c r="G1507" i="3"/>
  <c r="I1504" i="3"/>
  <c r="G1504" i="3" s="1"/>
  <c r="J1149" i="3"/>
  <c r="K1135" i="3"/>
  <c r="V1137" i="3"/>
  <c r="P1138" i="3"/>
  <c r="P1191" i="3"/>
  <c r="E1213" i="3"/>
  <c r="I1213" i="3"/>
  <c r="I1210" i="3" s="1"/>
  <c r="R1213" i="3"/>
  <c r="R1210" i="3" s="1"/>
  <c r="P1210" i="3" s="1"/>
  <c r="L1126" i="3"/>
  <c r="X1224" i="3"/>
  <c r="P1127" i="3"/>
  <c r="L1227" i="3"/>
  <c r="L1129" i="3" s="1"/>
  <c r="V1241" i="3"/>
  <c r="W1227" i="3"/>
  <c r="P1133" i="3"/>
  <c r="J1247" i="3"/>
  <c r="L1233" i="3"/>
  <c r="L1135" i="3" s="1"/>
  <c r="V1247" i="3"/>
  <c r="V1233" i="3" s="1"/>
  <c r="W1233" i="3"/>
  <c r="W1135" i="3" s="1"/>
  <c r="E1269" i="3"/>
  <c r="R1269" i="3"/>
  <c r="R1266" i="3" s="1"/>
  <c r="P1266" i="3" s="1"/>
  <c r="P1280" i="3"/>
  <c r="K1283" i="3"/>
  <c r="J1283" i="3" s="1"/>
  <c r="P1289" i="3"/>
  <c r="W1297" i="3"/>
  <c r="P1303" i="3"/>
  <c r="W1308" i="3"/>
  <c r="H1311" i="3"/>
  <c r="X1311" i="3"/>
  <c r="X1308" i="3" s="1"/>
  <c r="E1325" i="3"/>
  <c r="L1364" i="3"/>
  <c r="L1350" i="3" s="1"/>
  <c r="J1351" i="3"/>
  <c r="G1352" i="3"/>
  <c r="D1367" i="3"/>
  <c r="E1353" i="3"/>
  <c r="R1364" i="3"/>
  <c r="R1350" i="3" s="1"/>
  <c r="R1353" i="3"/>
  <c r="G1354" i="3"/>
  <c r="D1355" i="3"/>
  <c r="V1355" i="3"/>
  <c r="P1356" i="3"/>
  <c r="J1357" i="3"/>
  <c r="G1358" i="3"/>
  <c r="D1373" i="3"/>
  <c r="E1359" i="3"/>
  <c r="I1359" i="3"/>
  <c r="R1359" i="3"/>
  <c r="G1360" i="3"/>
  <c r="D1361" i="3"/>
  <c r="V1361" i="3"/>
  <c r="P1362" i="3"/>
  <c r="J1363" i="3"/>
  <c r="V1378" i="3"/>
  <c r="G1420" i="3"/>
  <c r="D1407" i="3"/>
  <c r="V1407" i="3"/>
  <c r="G1423" i="3"/>
  <c r="P1414" i="3"/>
  <c r="P1416" i="3"/>
  <c r="D1419" i="3"/>
  <c r="V1419" i="3"/>
  <c r="P1443" i="3"/>
  <c r="F1462" i="3"/>
  <c r="F1448" i="3" s="1"/>
  <c r="F1406" i="3" s="1"/>
  <c r="R1462" i="3"/>
  <c r="G1449" i="3"/>
  <c r="G1407" i="3" s="1"/>
  <c r="D1450" i="3"/>
  <c r="V1450" i="3"/>
  <c r="V1408" i="3" s="1"/>
  <c r="G1465" i="3"/>
  <c r="H1451" i="3"/>
  <c r="H1409" i="3" s="1"/>
  <c r="J1411" i="3"/>
  <c r="G1412" i="3"/>
  <c r="G1471" i="3"/>
  <c r="H1457" i="3"/>
  <c r="H1415" i="3" s="1"/>
  <c r="P1471" i="3"/>
  <c r="X1415" i="3"/>
  <c r="J1417" i="3"/>
  <c r="Q1476" i="3"/>
  <c r="J1476" i="3"/>
  <c r="W1479" i="3"/>
  <c r="J1485" i="3"/>
  <c r="E1493" i="3"/>
  <c r="K1493" i="3"/>
  <c r="K1451" i="3" s="1"/>
  <c r="E1507" i="3"/>
  <c r="K1507" i="3"/>
  <c r="V1527" i="3"/>
  <c r="W1521" i="3"/>
  <c r="G97" i="3"/>
  <c r="G55" i="3" s="1"/>
  <c r="G27" i="3" s="1"/>
  <c r="H55" i="3"/>
  <c r="K50" i="3"/>
  <c r="J92" i="3"/>
  <c r="J50" i="3" s="1"/>
  <c r="J1132" i="3"/>
  <c r="G1133" i="3"/>
  <c r="J1136" i="3"/>
  <c r="G1137" i="3"/>
  <c r="J1191" i="3"/>
  <c r="K1213" i="3"/>
  <c r="J1213" i="3" s="1"/>
  <c r="I1238" i="3"/>
  <c r="G1241" i="3"/>
  <c r="X1227" i="3"/>
  <c r="P1228" i="3"/>
  <c r="P1130" i="3" s="1"/>
  <c r="J1229" i="3"/>
  <c r="J1131" i="3" s="1"/>
  <c r="G1230" i="3"/>
  <c r="G1132" i="3" s="1"/>
  <c r="D1231" i="3"/>
  <c r="V1231" i="3"/>
  <c r="V1133" i="3" s="1"/>
  <c r="P1232" i="3"/>
  <c r="P1134" i="3" s="1"/>
  <c r="G1247" i="3"/>
  <c r="G1233" i="3" s="1"/>
  <c r="H1233" i="3"/>
  <c r="H1135" i="3" s="1"/>
  <c r="P1247" i="3"/>
  <c r="X1233" i="3"/>
  <c r="X1135" i="3" s="1"/>
  <c r="P1234" i="3"/>
  <c r="P1136" i="3" s="1"/>
  <c r="J1235" i="3"/>
  <c r="J1137" i="3" s="1"/>
  <c r="G1236" i="3"/>
  <c r="G1138" i="3" s="1"/>
  <c r="D1237" i="3"/>
  <c r="V1237" i="3"/>
  <c r="V1139" i="3" s="1"/>
  <c r="Q1252" i="3"/>
  <c r="P1252" i="3" s="1"/>
  <c r="H1255" i="3"/>
  <c r="H1227" i="3" s="1"/>
  <c r="V1255" i="3"/>
  <c r="J1261" i="3"/>
  <c r="K1269" i="3"/>
  <c r="J1269" i="3" s="1"/>
  <c r="H1280" i="3"/>
  <c r="G1280" i="3" s="1"/>
  <c r="H1297" i="3"/>
  <c r="J1303" i="3"/>
  <c r="E1311" i="3"/>
  <c r="P1322" i="3"/>
  <c r="K1325" i="3"/>
  <c r="J1325" i="3" s="1"/>
  <c r="P1331" i="3"/>
  <c r="W1339" i="3"/>
  <c r="E1350" i="3"/>
  <c r="W1350" i="3"/>
  <c r="P1351" i="3"/>
  <c r="J1352" i="3"/>
  <c r="F1364" i="3"/>
  <c r="J1367" i="3"/>
  <c r="K1353" i="3"/>
  <c r="V1367" i="3"/>
  <c r="W1353" i="3"/>
  <c r="J1354" i="3"/>
  <c r="G1355" i="3"/>
  <c r="D1356" i="3"/>
  <c r="V1356" i="3"/>
  <c r="P1357" i="3"/>
  <c r="J1358" i="3"/>
  <c r="F1359" i="3"/>
  <c r="J1373" i="3"/>
  <c r="K1359" i="3"/>
  <c r="V1373" i="3"/>
  <c r="W1359" i="3"/>
  <c r="J1360" i="3"/>
  <c r="G1361" i="3"/>
  <c r="D1362" i="3"/>
  <c r="V1362" i="3"/>
  <c r="P1363" i="3"/>
  <c r="P1381" i="3"/>
  <c r="P1387" i="3"/>
  <c r="D1392" i="3"/>
  <c r="J1395" i="3"/>
  <c r="V1395" i="3"/>
  <c r="J1401" i="3"/>
  <c r="V1401" i="3"/>
  <c r="L1420" i="3"/>
  <c r="J1412" i="3"/>
  <c r="G1413" i="3"/>
  <c r="J1418" i="3"/>
  <c r="J1437" i="3"/>
  <c r="V1437" i="3"/>
  <c r="J1443" i="3"/>
  <c r="V1443" i="3"/>
  <c r="I1448" i="3"/>
  <c r="W1462" i="3"/>
  <c r="G1408" i="3"/>
  <c r="I1451" i="3"/>
  <c r="I1409" i="3" s="1"/>
  <c r="Q1451" i="3"/>
  <c r="Q1409" i="3" s="1"/>
  <c r="D1410" i="3"/>
  <c r="P1411" i="3"/>
  <c r="V1414" i="3"/>
  <c r="I1415" i="3"/>
  <c r="Q1415" i="3"/>
  <c r="P1417" i="3"/>
  <c r="P1499" i="3"/>
  <c r="K1518" i="3"/>
  <c r="J1518" i="3" s="1"/>
  <c r="P1521" i="3"/>
  <c r="Q1518" i="3"/>
  <c r="P1518" i="3" s="1"/>
  <c r="J101" i="3"/>
  <c r="J59" i="3" s="1"/>
  <c r="K59" i="3"/>
  <c r="J103" i="3"/>
  <c r="J61" i="3" s="1"/>
  <c r="K61" i="3"/>
  <c r="R1224" i="3"/>
  <c r="V1128" i="3"/>
  <c r="D1130" i="3"/>
  <c r="I1135" i="3"/>
  <c r="P1137" i="3"/>
  <c r="G1266" i="3"/>
  <c r="J1311" i="3"/>
  <c r="P1317" i="3"/>
  <c r="H1322" i="3"/>
  <c r="G1322" i="3" s="1"/>
  <c r="J1345" i="3"/>
  <c r="X1364" i="3"/>
  <c r="X1353" i="3"/>
  <c r="G1373" i="3"/>
  <c r="D1381" i="3"/>
  <c r="H1392" i="3"/>
  <c r="G1392" i="3" s="1"/>
  <c r="D1423" i="3"/>
  <c r="R1420" i="3"/>
  <c r="P1420" i="3" s="1"/>
  <c r="D1429" i="3"/>
  <c r="P1429" i="3"/>
  <c r="R1415" i="3"/>
  <c r="H1434" i="3"/>
  <c r="G1434" i="3" s="1"/>
  <c r="J1465" i="3"/>
  <c r="G1452" i="3"/>
  <c r="G1410" i="3" s="1"/>
  <c r="D1453" i="3"/>
  <c r="V1453" i="3"/>
  <c r="V1411" i="3" s="1"/>
  <c r="P1454" i="3"/>
  <c r="P1412" i="3" s="1"/>
  <c r="J1455" i="3"/>
  <c r="J1413" i="3" s="1"/>
  <c r="G1456" i="3"/>
  <c r="G1414" i="3" s="1"/>
  <c r="D1471" i="3"/>
  <c r="E1457" i="3"/>
  <c r="E1415" i="3" s="1"/>
  <c r="J1471" i="3"/>
  <c r="K1457" i="3"/>
  <c r="K1415" i="3" s="1"/>
  <c r="G1416" i="3"/>
  <c r="D1417" i="3"/>
  <c r="G1479" i="3"/>
  <c r="P1485" i="3"/>
  <c r="R1479" i="3"/>
  <c r="R1476" i="3" s="1"/>
  <c r="P1493" i="3"/>
  <c r="Q1490" i="3"/>
  <c r="P1490" i="3" s="1"/>
  <c r="P1507" i="3"/>
  <c r="Q1504" i="3"/>
  <c r="P1504" i="3" s="1"/>
  <c r="G1521" i="3"/>
  <c r="I1518" i="3"/>
  <c r="G1518" i="3" s="1"/>
  <c r="I58" i="3"/>
  <c r="G100" i="3"/>
  <c r="G58" i="3" s="1"/>
  <c r="G30" i="3" s="1"/>
  <c r="G102" i="3"/>
  <c r="G60" i="3" s="1"/>
  <c r="I60" i="3"/>
  <c r="F1457" i="3"/>
  <c r="F1415" i="3" s="1"/>
  <c r="L1457" i="3"/>
  <c r="L1415" i="3" s="1"/>
  <c r="V1471" i="3"/>
  <c r="W1457" i="3"/>
  <c r="W1415" i="3" s="1"/>
  <c r="J1458" i="3"/>
  <c r="J1416" i="3" s="1"/>
  <c r="G1459" i="3"/>
  <c r="G1417" i="3" s="1"/>
  <c r="D1460" i="3"/>
  <c r="V1460" i="3"/>
  <c r="V1418" i="3" s="1"/>
  <c r="P1461" i="3"/>
  <c r="P1419" i="3" s="1"/>
  <c r="G1493" i="3"/>
  <c r="G1499" i="3"/>
  <c r="G1527" i="3"/>
  <c r="P1527" i="3"/>
  <c r="G95" i="3"/>
  <c r="G53" i="3" s="1"/>
  <c r="G25" i="3" s="1"/>
  <c r="H53" i="3"/>
  <c r="G98" i="3"/>
  <c r="G56" i="3" s="1"/>
  <c r="G28" i="3" s="1"/>
  <c r="I56" i="3"/>
  <c r="J97" i="3"/>
  <c r="J55" i="3" s="1"/>
  <c r="K55" i="3"/>
  <c r="J102" i="3"/>
  <c r="J60" i="3" s="1"/>
  <c r="J32" i="3" s="1"/>
  <c r="L60" i="3"/>
  <c r="P92" i="3"/>
  <c r="P50" i="3" s="1"/>
  <c r="P98" i="3"/>
  <c r="P56" i="3" s="1"/>
  <c r="R56" i="3"/>
  <c r="P100" i="3"/>
  <c r="P58" i="3" s="1"/>
  <c r="P30" i="3" s="1"/>
  <c r="V91" i="3"/>
  <c r="V49" i="3" s="1"/>
  <c r="V21" i="3" s="1"/>
  <c r="W49" i="3"/>
  <c r="V94" i="3"/>
  <c r="V52" i="3" s="1"/>
  <c r="V24" i="3" s="1"/>
  <c r="X52" i="3"/>
  <c r="V100" i="3"/>
  <c r="V58" i="3" s="1"/>
  <c r="P97" i="3"/>
  <c r="P55" i="3" s="1"/>
  <c r="Q55" i="3"/>
  <c r="P102" i="3"/>
  <c r="P60" i="3" s="1"/>
  <c r="P32" i="3" s="1"/>
  <c r="Q60" i="3"/>
  <c r="V95" i="3"/>
  <c r="V53" i="3" s="1"/>
  <c r="W53" i="3"/>
  <c r="V98" i="3"/>
  <c r="V56" i="3" s="1"/>
  <c r="V28" i="3" s="1"/>
  <c r="X56" i="3"/>
  <c r="G101" i="3"/>
  <c r="G59" i="3" s="1"/>
  <c r="H59" i="3"/>
  <c r="G103" i="3"/>
  <c r="G61" i="3" s="1"/>
  <c r="H61" i="3"/>
  <c r="J91" i="3"/>
  <c r="J49" i="3" s="1"/>
  <c r="J21" i="3" s="1"/>
  <c r="K49" i="3"/>
  <c r="J94" i="3"/>
  <c r="J52" i="3" s="1"/>
  <c r="L52" i="3"/>
  <c r="P94" i="3"/>
  <c r="P52" i="3" s="1"/>
  <c r="R52" i="3"/>
  <c r="V97" i="3"/>
  <c r="V55" i="3" s="1"/>
  <c r="W55" i="3"/>
  <c r="V102" i="3"/>
  <c r="V60" i="3" s="1"/>
  <c r="V32" i="3" s="1"/>
  <c r="X60" i="3"/>
  <c r="V1504" i="3"/>
  <c r="G91" i="3"/>
  <c r="G49" i="3" s="1"/>
  <c r="G21" i="3" s="1"/>
  <c r="H49" i="3"/>
  <c r="G94" i="3"/>
  <c r="G52" i="3" s="1"/>
  <c r="I52" i="3"/>
  <c r="J95" i="3"/>
  <c r="J53" i="3" s="1"/>
  <c r="K53" i="3"/>
  <c r="J98" i="3"/>
  <c r="J56" i="3" s="1"/>
  <c r="J28" i="3" s="1"/>
  <c r="L56" i="3"/>
  <c r="P95" i="3"/>
  <c r="P53" i="3" s="1"/>
  <c r="P101" i="3"/>
  <c r="P59" i="3" s="1"/>
  <c r="P31" i="3" s="1"/>
  <c r="Q59" i="3"/>
  <c r="P103" i="3"/>
  <c r="P61" i="3" s="1"/>
  <c r="P33" i="3" s="1"/>
  <c r="V96" i="3"/>
  <c r="V54" i="3" s="1"/>
  <c r="V26" i="3" s="1"/>
  <c r="V101" i="3"/>
  <c r="V59" i="3" s="1"/>
  <c r="V31" i="3" s="1"/>
  <c r="W59" i="3"/>
  <c r="V103" i="3"/>
  <c r="V61" i="3" s="1"/>
  <c r="V33" i="3" s="1"/>
  <c r="W61" i="3"/>
  <c r="J54" i="3"/>
  <c r="P49" i="3"/>
  <c r="P21" i="3" s="1"/>
  <c r="V50" i="3"/>
  <c r="E12" i="3"/>
  <c r="E8" i="3"/>
  <c r="F17" i="3"/>
  <c r="F13" i="3"/>
  <c r="D101" i="3"/>
  <c r="D97" i="3"/>
  <c r="D100" i="3"/>
  <c r="D96" i="3"/>
  <c r="D92" i="3"/>
  <c r="D103" i="3"/>
  <c r="D95" i="3"/>
  <c r="D91" i="3"/>
  <c r="D102" i="3"/>
  <c r="D98" i="3"/>
  <c r="D94" i="3"/>
  <c r="H1462" i="3"/>
  <c r="H1476" i="3"/>
  <c r="G1476" i="3" s="1"/>
  <c r="H1490" i="3"/>
  <c r="G1490" i="3" s="1"/>
  <c r="E1420" i="3"/>
  <c r="E1434" i="3"/>
  <c r="D1434" i="3" s="1"/>
  <c r="W1434" i="3"/>
  <c r="V1434" i="3" s="1"/>
  <c r="P1423" i="3"/>
  <c r="P1437" i="3"/>
  <c r="K1420" i="3"/>
  <c r="K1434" i="3"/>
  <c r="J1434" i="3" s="1"/>
  <c r="Q1364" i="3"/>
  <c r="P1378" i="3"/>
  <c r="Q1392" i="3"/>
  <c r="P1392" i="3" s="1"/>
  <c r="K1364" i="3"/>
  <c r="K1378" i="3"/>
  <c r="J1378" i="3" s="1"/>
  <c r="K1392" i="3"/>
  <c r="J1392" i="3" s="1"/>
  <c r="K1294" i="3"/>
  <c r="J1294" i="3" s="1"/>
  <c r="K1308" i="3"/>
  <c r="J1308" i="3" s="1"/>
  <c r="K1336" i="3"/>
  <c r="J1336" i="3" s="1"/>
  <c r="P1185" i="3"/>
  <c r="P1199" i="3"/>
  <c r="K1182" i="3"/>
  <c r="J1182" i="3" s="1"/>
  <c r="K1196" i="3"/>
  <c r="J1196" i="3" s="1"/>
  <c r="K1140" i="3"/>
  <c r="J1140" i="3" s="1"/>
  <c r="K1168" i="3"/>
  <c r="J1168" i="3" s="1"/>
  <c r="K1084" i="3"/>
  <c r="K1056" i="3"/>
  <c r="J1056" i="3" s="1"/>
  <c r="P1045" i="3"/>
  <c r="H1014" i="3"/>
  <c r="H1028" i="3"/>
  <c r="G1028" i="3" s="1"/>
  <c r="D1017" i="3"/>
  <c r="V1017" i="3"/>
  <c r="D1031" i="3"/>
  <c r="V1031" i="3"/>
  <c r="Q1014" i="3"/>
  <c r="Q1028" i="3"/>
  <c r="P1028" i="3" s="1"/>
  <c r="E916" i="3"/>
  <c r="D916" i="3" s="1"/>
  <c r="W916" i="3"/>
  <c r="V916" i="3" s="1"/>
  <c r="P905" i="3"/>
  <c r="P919" i="3"/>
  <c r="P933" i="3"/>
  <c r="K902" i="3"/>
  <c r="K916" i="3"/>
  <c r="J916" i="3" s="1"/>
  <c r="P874" i="3"/>
  <c r="P832" i="3"/>
  <c r="P860" i="3"/>
  <c r="K818" i="3"/>
  <c r="K832" i="3"/>
  <c r="J832" i="3" s="1"/>
  <c r="K846" i="3"/>
  <c r="J846" i="3" s="1"/>
  <c r="K860" i="3"/>
  <c r="J860" i="3" s="1"/>
  <c r="K874" i="3"/>
  <c r="J874" i="3" s="1"/>
  <c r="K790" i="3"/>
  <c r="J790" i="3" s="1"/>
  <c r="P737" i="3"/>
  <c r="K706" i="3"/>
  <c r="K720" i="3"/>
  <c r="J720" i="3" s="1"/>
  <c r="K748" i="3"/>
  <c r="J748" i="3" s="1"/>
  <c r="K762" i="3"/>
  <c r="J762" i="3" s="1"/>
  <c r="P555" i="3"/>
  <c r="P569" i="3"/>
  <c r="P583" i="3"/>
  <c r="P611" i="3"/>
  <c r="P625" i="3"/>
  <c r="P653" i="3"/>
  <c r="K496" i="3"/>
  <c r="K510" i="3"/>
  <c r="J510" i="3" s="1"/>
  <c r="K524" i="3"/>
  <c r="J524" i="3" s="1"/>
  <c r="K566" i="3"/>
  <c r="J566" i="3" s="1"/>
  <c r="K580" i="3"/>
  <c r="J580" i="3" s="1"/>
  <c r="K622" i="3"/>
  <c r="J622" i="3" s="1"/>
  <c r="K636" i="3"/>
  <c r="J636" i="3" s="1"/>
  <c r="K678" i="3"/>
  <c r="J678" i="3" s="1"/>
  <c r="G468" i="3"/>
  <c r="E468" i="3"/>
  <c r="D468" i="3" s="1"/>
  <c r="W468" i="3"/>
  <c r="V468" i="3" s="1"/>
  <c r="P471" i="3"/>
  <c r="K468" i="3"/>
  <c r="J468" i="3" s="1"/>
  <c r="Q342" i="3"/>
  <c r="P342" i="3" s="1"/>
  <c r="Q370" i="3"/>
  <c r="P370" i="3" s="1"/>
  <c r="K342" i="3"/>
  <c r="J342" i="3" s="1"/>
  <c r="K356" i="3"/>
  <c r="J356" i="3" s="1"/>
  <c r="K370" i="3"/>
  <c r="J370" i="3" s="1"/>
  <c r="V258" i="3"/>
  <c r="V216" i="3"/>
  <c r="H160" i="3"/>
  <c r="H174" i="3"/>
  <c r="G174" i="3" s="1"/>
  <c r="L174" i="3"/>
  <c r="J174" i="3" s="1"/>
  <c r="H188" i="3"/>
  <c r="G188" i="3" s="1"/>
  <c r="H202" i="3"/>
  <c r="G202" i="3" s="1"/>
  <c r="L202" i="3"/>
  <c r="J202" i="3" s="1"/>
  <c r="H216" i="3"/>
  <c r="G216" i="3" s="1"/>
  <c r="H244" i="3"/>
  <c r="G244" i="3" s="1"/>
  <c r="L244" i="3"/>
  <c r="J244" i="3" s="1"/>
  <c r="L258" i="3"/>
  <c r="J258" i="3" s="1"/>
  <c r="H272" i="3"/>
  <c r="G272" i="3" s="1"/>
  <c r="L272" i="3"/>
  <c r="J272" i="3" s="1"/>
  <c r="H286" i="3"/>
  <c r="G286" i="3" s="1"/>
  <c r="L286" i="3"/>
  <c r="J286" i="3" s="1"/>
  <c r="H300" i="3"/>
  <c r="G300" i="3" s="1"/>
  <c r="L300" i="3"/>
  <c r="J300" i="3" s="1"/>
  <c r="E160" i="3"/>
  <c r="D219" i="3"/>
  <c r="V219" i="3"/>
  <c r="D233" i="3"/>
  <c r="V233" i="3"/>
  <c r="E286" i="3"/>
  <c r="D286" i="3" s="1"/>
  <c r="V286" i="3"/>
  <c r="Q216" i="3"/>
  <c r="P216" i="3" s="1"/>
  <c r="Q230" i="3"/>
  <c r="P230" i="3" s="1"/>
  <c r="Q118" i="3"/>
  <c r="P118" i="3" s="1"/>
  <c r="H104" i="3"/>
  <c r="Q76" i="3"/>
  <c r="P76" i="3" s="1"/>
  <c r="K34" i="3"/>
  <c r="P1339" i="3" l="1"/>
  <c r="J810" i="3"/>
  <c r="G149" i="3"/>
  <c r="K76" i="3"/>
  <c r="J76" i="3" s="1"/>
  <c r="H258" i="3"/>
  <c r="G258" i="3" s="1"/>
  <c r="P1154" i="3"/>
  <c r="P812" i="3"/>
  <c r="J809" i="3"/>
  <c r="G99" i="3"/>
  <c r="G345" i="3"/>
  <c r="G452" i="3"/>
  <c r="D205" i="3"/>
  <c r="K1098" i="3"/>
  <c r="J1098" i="3" s="1"/>
  <c r="K1154" i="3"/>
  <c r="J1154" i="3" s="1"/>
  <c r="A1362" i="3"/>
  <c r="W1451" i="3"/>
  <c r="V812" i="3"/>
  <c r="P809" i="3"/>
  <c r="L1003" i="3"/>
  <c r="A603" i="3"/>
  <c r="G155" i="3"/>
  <c r="J107" i="3"/>
  <c r="H149" i="3"/>
  <c r="E149" i="3"/>
  <c r="P1101" i="3"/>
  <c r="G1359" i="3"/>
  <c r="F1353" i="3"/>
  <c r="D1182" i="3"/>
  <c r="V811" i="3"/>
  <c r="P808" i="3"/>
  <c r="D155" i="3"/>
  <c r="L104" i="3"/>
  <c r="A645" i="3"/>
  <c r="F149" i="3"/>
  <c r="V155" i="3"/>
  <c r="W160" i="3"/>
  <c r="W146" i="3" s="1"/>
  <c r="W149" i="3"/>
  <c r="P25" i="3"/>
  <c r="Q244" i="3"/>
  <c r="P244" i="3" s="1"/>
  <c r="P191" i="3"/>
  <c r="P155" i="3"/>
  <c r="Q149" i="3"/>
  <c r="A489" i="3"/>
  <c r="J815" i="3"/>
  <c r="J787" i="3" s="1"/>
  <c r="P442" i="3"/>
  <c r="A1005" i="3"/>
  <c r="G816" i="3"/>
  <c r="K552" i="3"/>
  <c r="J552" i="3" s="1"/>
  <c r="K538" i="3"/>
  <c r="J538" i="3" s="1"/>
  <c r="J230" i="3"/>
  <c r="K146" i="3"/>
  <c r="A219" i="3"/>
  <c r="J155" i="3"/>
  <c r="K132" i="3"/>
  <c r="J132" i="3" s="1"/>
  <c r="L160" i="3"/>
  <c r="L149" i="3"/>
  <c r="G1367" i="3"/>
  <c r="A1367" i="3" s="1"/>
  <c r="A1134" i="3"/>
  <c r="A505" i="3"/>
  <c r="A373" i="3"/>
  <c r="A156" i="3"/>
  <c r="A151" i="3"/>
  <c r="H132" i="3"/>
  <c r="G132" i="3" s="1"/>
  <c r="K664" i="3"/>
  <c r="J664" i="3" s="1"/>
  <c r="K608" i="3"/>
  <c r="J608" i="3" s="1"/>
  <c r="K734" i="3"/>
  <c r="J734" i="3" s="1"/>
  <c r="V22" i="3"/>
  <c r="V27" i="3"/>
  <c r="G33" i="3"/>
  <c r="Q1129" i="3"/>
  <c r="E1224" i="3"/>
  <c r="J31" i="3"/>
  <c r="J22" i="3"/>
  <c r="A1177" i="3"/>
  <c r="G811" i="3"/>
  <c r="V806" i="3"/>
  <c r="A899" i="3"/>
  <c r="A703" i="3"/>
  <c r="J451" i="3"/>
  <c r="P275" i="3"/>
  <c r="A488" i="3"/>
  <c r="A468" i="3"/>
  <c r="K650" i="3"/>
  <c r="J650" i="3" s="1"/>
  <c r="A1423" i="3"/>
  <c r="I1129" i="3"/>
  <c r="P784" i="3"/>
  <c r="R1227" i="3"/>
  <c r="P1168" i="3"/>
  <c r="J1079" i="3"/>
  <c r="V1009" i="3"/>
  <c r="R1140" i="3"/>
  <c r="P1140" i="3" s="1"/>
  <c r="A1140" i="3" s="1"/>
  <c r="W695" i="3"/>
  <c r="Q300" i="3"/>
  <c r="P300" i="3" s="1"/>
  <c r="Q62" i="3"/>
  <c r="A484" i="3"/>
  <c r="K1266" i="3"/>
  <c r="J1266" i="3" s="1"/>
  <c r="J1420" i="3"/>
  <c r="A1434" i="3"/>
  <c r="J26" i="3"/>
  <c r="P24" i="3"/>
  <c r="G31" i="3"/>
  <c r="J33" i="3"/>
  <c r="G1381" i="3"/>
  <c r="A1381" i="3" s="1"/>
  <c r="G810" i="3"/>
  <c r="G817" i="3"/>
  <c r="A949" i="3"/>
  <c r="G961" i="3"/>
  <c r="G947" i="3" s="1"/>
  <c r="A841" i="3"/>
  <c r="A1101" i="3"/>
  <c r="G919" i="3"/>
  <c r="G107" i="3"/>
  <c r="A107" i="3" s="1"/>
  <c r="R104" i="3"/>
  <c r="P26" i="3"/>
  <c r="A1351" i="3"/>
  <c r="A1289" i="3"/>
  <c r="A1443" i="3"/>
  <c r="A1363" i="3"/>
  <c r="A1205" i="3"/>
  <c r="A1078" i="3"/>
  <c r="V817" i="3"/>
  <c r="P814" i="3"/>
  <c r="A1283" i="3"/>
  <c r="A1082" i="3"/>
  <c r="X449" i="3"/>
  <c r="A127" i="3"/>
  <c r="E359" i="3"/>
  <c r="A1226" i="3"/>
  <c r="A916" i="3"/>
  <c r="D60" i="3"/>
  <c r="A60" i="3" s="1"/>
  <c r="A102" i="3"/>
  <c r="D61" i="3"/>
  <c r="A61" i="3" s="1"/>
  <c r="A103" i="3"/>
  <c r="D55" i="3"/>
  <c r="A97" i="3"/>
  <c r="D1133" i="3"/>
  <c r="A1133" i="3" s="1"/>
  <c r="A1231" i="3"/>
  <c r="A1132" i="3"/>
  <c r="D808" i="3"/>
  <c r="A1004" i="3"/>
  <c r="A989" i="3"/>
  <c r="A715" i="3"/>
  <c r="A650" i="3"/>
  <c r="A1354" i="3"/>
  <c r="A1395" i="3"/>
  <c r="A1303" i="3"/>
  <c r="A1007" i="3"/>
  <c r="A895" i="3"/>
  <c r="A995" i="3"/>
  <c r="A702" i="3"/>
  <c r="A1065" i="3"/>
  <c r="A1121" i="3"/>
  <c r="A799" i="3"/>
  <c r="A225" i="3"/>
  <c r="A135" i="3"/>
  <c r="A43" i="3"/>
  <c r="A957" i="3"/>
  <c r="A743" i="3"/>
  <c r="A1275" i="3"/>
  <c r="A519" i="3"/>
  <c r="A1461" i="3"/>
  <c r="A1454" i="3"/>
  <c r="A1352" i="3"/>
  <c r="A1387" i="3"/>
  <c r="A1261" i="3"/>
  <c r="A1131" i="3"/>
  <c r="A1459" i="3"/>
  <c r="A673" i="3"/>
  <c r="A365" i="3"/>
  <c r="A351" i="3"/>
  <c r="A159" i="3"/>
  <c r="A154" i="3"/>
  <c r="A1234" i="3"/>
  <c r="A890" i="3"/>
  <c r="A1013" i="3"/>
  <c r="K1322" i="3"/>
  <c r="J1322" i="3" s="1"/>
  <c r="W1420" i="3"/>
  <c r="D50" i="3"/>
  <c r="A50" i="3" s="1"/>
  <c r="A92" i="3"/>
  <c r="D59" i="3"/>
  <c r="A59" i="3" s="1"/>
  <c r="A101" i="3"/>
  <c r="D1418" i="3"/>
  <c r="A1418" i="3" s="1"/>
  <c r="A1460" i="3"/>
  <c r="A1417" i="3"/>
  <c r="D1408" i="3"/>
  <c r="A1408" i="3" s="1"/>
  <c r="A1450" i="3"/>
  <c r="A1361" i="3"/>
  <c r="A1138" i="3"/>
  <c r="A1485" i="3"/>
  <c r="A1081" i="3"/>
  <c r="A1077" i="3"/>
  <c r="A1037" i="3"/>
  <c r="A1002" i="3"/>
  <c r="J944" i="3"/>
  <c r="A967" i="3"/>
  <c r="A905" i="3"/>
  <c r="L1014" i="3"/>
  <c r="A1163" i="3"/>
  <c r="D1079" i="3"/>
  <c r="A1107" i="3"/>
  <c r="A950" i="3"/>
  <c r="A894" i="3"/>
  <c r="A1098" i="3"/>
  <c r="A700" i="3"/>
  <c r="A659" i="3"/>
  <c r="A183" i="3"/>
  <c r="A169" i="3"/>
  <c r="A547" i="3"/>
  <c r="D1416" i="3"/>
  <c r="A1416" i="3" s="1"/>
  <c r="A1458" i="3"/>
  <c r="D1413" i="3"/>
  <c r="A1413" i="3" s="1"/>
  <c r="A1455" i="3"/>
  <c r="A1401" i="3"/>
  <c r="A1074" i="3"/>
  <c r="D817" i="3"/>
  <c r="A901" i="3"/>
  <c r="A855" i="3"/>
  <c r="A771" i="3"/>
  <c r="D453" i="3"/>
  <c r="A495" i="3"/>
  <c r="A757" i="3"/>
  <c r="A493" i="3"/>
  <c r="A487" i="3"/>
  <c r="V99" i="3"/>
  <c r="V57" i="3" s="1"/>
  <c r="A267" i="3"/>
  <c r="A253" i="3"/>
  <c r="A281" i="3"/>
  <c r="I48" i="3"/>
  <c r="A141" i="3"/>
  <c r="A1191" i="3"/>
  <c r="A898" i="3"/>
  <c r="A561" i="3"/>
  <c r="A1006" i="3"/>
  <c r="A952" i="3"/>
  <c r="V441" i="3"/>
  <c r="A1168" i="3"/>
  <c r="D441" i="3"/>
  <c r="A693" i="3"/>
  <c r="D1414" i="3"/>
  <c r="A1414" i="3" s="1"/>
  <c r="A1456" i="3"/>
  <c r="A1001" i="3"/>
  <c r="A951" i="3"/>
  <c r="G471" i="3"/>
  <c r="A471" i="3" s="1"/>
  <c r="A1143" i="3"/>
  <c r="A158" i="3"/>
  <c r="A981" i="3"/>
  <c r="A1235" i="3"/>
  <c r="A157" i="3"/>
  <c r="A150" i="3"/>
  <c r="A892" i="3"/>
  <c r="P639" i="3"/>
  <c r="P846" i="3"/>
  <c r="D52" i="3"/>
  <c r="A52" i="3" s="1"/>
  <c r="A94" i="3"/>
  <c r="D49" i="3"/>
  <c r="A49" i="3" s="1"/>
  <c r="A91" i="3"/>
  <c r="D54" i="3"/>
  <c r="A54" i="3" s="1"/>
  <c r="A96" i="3"/>
  <c r="A1471" i="3"/>
  <c r="A1429" i="3"/>
  <c r="A1130" i="3"/>
  <c r="D1139" i="3"/>
  <c r="A1139" i="3" s="1"/>
  <c r="A1237" i="3"/>
  <c r="A1407" i="3"/>
  <c r="A1373" i="3"/>
  <c r="D1233" i="3"/>
  <c r="A1247" i="3"/>
  <c r="D814" i="3"/>
  <c r="A1010" i="3"/>
  <c r="A911" i="3"/>
  <c r="A827" i="3"/>
  <c r="J1087" i="3"/>
  <c r="J1073" i="3" s="1"/>
  <c r="A1023" i="3"/>
  <c r="L1084" i="3"/>
  <c r="L1070" i="3" s="1"/>
  <c r="A900" i="3"/>
  <c r="A869" i="3"/>
  <c r="A699" i="3"/>
  <c r="A883" i="3"/>
  <c r="A704" i="3"/>
  <c r="D444" i="3"/>
  <c r="A696" i="3"/>
  <c r="A370" i="3"/>
  <c r="A1465" i="3"/>
  <c r="A1412" i="3"/>
  <c r="A1345" i="3"/>
  <c r="A1236" i="3"/>
  <c r="A1136" i="3"/>
  <c r="A1080" i="3"/>
  <c r="A954" i="3"/>
  <c r="A889" i="3"/>
  <c r="A919" i="3"/>
  <c r="A694" i="3"/>
  <c r="A533" i="3"/>
  <c r="A575" i="3"/>
  <c r="P99" i="3"/>
  <c r="P57" i="3" s="1"/>
  <c r="A748" i="3"/>
  <c r="A79" i="3"/>
  <c r="A239" i="3"/>
  <c r="A121" i="3"/>
  <c r="A1072" i="3"/>
  <c r="A946" i="3"/>
  <c r="A309" i="3"/>
  <c r="A948" i="3"/>
  <c r="A490" i="3"/>
  <c r="A483" i="3"/>
  <c r="A197" i="3"/>
  <c r="A1171" i="3"/>
  <c r="A1012" i="3"/>
  <c r="A1075" i="3"/>
  <c r="A1452" i="3"/>
  <c r="A492" i="3"/>
  <c r="A1230" i="3"/>
  <c r="A1232" i="3"/>
  <c r="A1229" i="3"/>
  <c r="A1225" i="3"/>
  <c r="A1017" i="3"/>
  <c r="D56" i="3"/>
  <c r="A98" i="3"/>
  <c r="D53" i="3"/>
  <c r="A53" i="3" s="1"/>
  <c r="A95" i="3"/>
  <c r="D58" i="3"/>
  <c r="A58" i="3" s="1"/>
  <c r="A100" i="3"/>
  <c r="D1411" i="3"/>
  <c r="A1411" i="3" s="1"/>
  <c r="A1453" i="3"/>
  <c r="E1518" i="3"/>
  <c r="D1518" i="3" s="1"/>
  <c r="A1410" i="3"/>
  <c r="A1392" i="3"/>
  <c r="A1356" i="3"/>
  <c r="A1419" i="3"/>
  <c r="A1355" i="3"/>
  <c r="A1137" i="3"/>
  <c r="D1227" i="3"/>
  <c r="A1128" i="3"/>
  <c r="D812" i="3"/>
  <c r="D784" i="3" s="1"/>
  <c r="A1008" i="3"/>
  <c r="V808" i="3"/>
  <c r="A955" i="3"/>
  <c r="P897" i="3"/>
  <c r="A893" i="3"/>
  <c r="D816" i="3"/>
  <c r="D788" i="3" s="1"/>
  <c r="A1011" i="3"/>
  <c r="A956" i="3"/>
  <c r="V953" i="3"/>
  <c r="V813" i="3" s="1"/>
  <c r="D805" i="3"/>
  <c r="A945" i="3"/>
  <c r="A925" i="3"/>
  <c r="A653" i="3"/>
  <c r="A295" i="3"/>
  <c r="A118" i="3"/>
  <c r="A113" i="3"/>
  <c r="A494" i="3"/>
  <c r="A477" i="3"/>
  <c r="V202" i="3"/>
  <c r="A202" i="3" s="1"/>
  <c r="J99" i="3"/>
  <c r="J57" i="3" s="1"/>
  <c r="G65" i="3"/>
  <c r="A37" i="3"/>
  <c r="P188" i="3"/>
  <c r="A1358" i="3"/>
  <c r="A1331" i="3"/>
  <c r="A1437" i="3"/>
  <c r="A1513" i="3"/>
  <c r="A1051" i="3"/>
  <c r="A1076" i="3"/>
  <c r="A939" i="3"/>
  <c r="D622" i="3"/>
  <c r="A1045" i="3"/>
  <c r="A961" i="3"/>
  <c r="A205" i="3"/>
  <c r="A1093" i="3"/>
  <c r="A697" i="3"/>
  <c r="A617" i="3"/>
  <c r="A71" i="3"/>
  <c r="A751" i="3"/>
  <c r="A216" i="3"/>
  <c r="A85" i="3"/>
  <c r="A705" i="3"/>
  <c r="A698" i="3"/>
  <c r="A261" i="3"/>
  <c r="A463" i="3"/>
  <c r="A631" i="3"/>
  <c r="A589" i="3"/>
  <c r="A486" i="3"/>
  <c r="A211" i="3"/>
  <c r="A1360" i="3"/>
  <c r="A1357" i="3"/>
  <c r="A1219" i="3"/>
  <c r="A1083" i="3"/>
  <c r="A1449" i="3"/>
  <c r="A1127" i="3"/>
  <c r="A687" i="3"/>
  <c r="A1527" i="3"/>
  <c r="A1071" i="3"/>
  <c r="A1499" i="3"/>
  <c r="A153" i="3"/>
  <c r="A147" i="3"/>
  <c r="A1149" i="3"/>
  <c r="A152" i="3"/>
  <c r="A1228" i="3"/>
  <c r="A148" i="3"/>
  <c r="A1317" i="3"/>
  <c r="A896" i="3"/>
  <c r="A379" i="3"/>
  <c r="H76" i="3"/>
  <c r="G76" i="3" s="1"/>
  <c r="A76" i="3" s="1"/>
  <c r="Q258" i="3"/>
  <c r="P258" i="3" s="1"/>
  <c r="A258" i="3" s="1"/>
  <c r="P356" i="3"/>
  <c r="G24" i="3"/>
  <c r="H1364" i="3"/>
  <c r="G1364" i="3" s="1"/>
  <c r="P1233" i="3"/>
  <c r="P1135" i="3" s="1"/>
  <c r="Q1238" i="3"/>
  <c r="P1238" i="3" s="1"/>
  <c r="P1224" i="3" s="1"/>
  <c r="G1378" i="3"/>
  <c r="A1378" i="3" s="1"/>
  <c r="J1241" i="3"/>
  <c r="J1227" i="3" s="1"/>
  <c r="J1129" i="3" s="1"/>
  <c r="P815" i="3"/>
  <c r="P787" i="3" s="1"/>
  <c r="P17" i="3" s="1"/>
  <c r="P1009" i="3"/>
  <c r="H1042" i="3"/>
  <c r="G1042" i="3" s="1"/>
  <c r="W986" i="3"/>
  <c r="V986" i="3" s="1"/>
  <c r="A986" i="3" s="1"/>
  <c r="L813" i="3"/>
  <c r="L785" i="3" s="1"/>
  <c r="H930" i="3"/>
  <c r="G930" i="3" s="1"/>
  <c r="Q93" i="3"/>
  <c r="P93" i="3" s="1"/>
  <c r="P51" i="3" s="1"/>
  <c r="V163" i="3"/>
  <c r="V597" i="3"/>
  <c r="V65" i="3"/>
  <c r="V450" i="3"/>
  <c r="K594" i="3"/>
  <c r="J594" i="3" s="1"/>
  <c r="A594" i="3" s="1"/>
  <c r="P597" i="3"/>
  <c r="K1112" i="3"/>
  <c r="J1112" i="3" s="1"/>
  <c r="P27" i="3"/>
  <c r="V1457" i="3"/>
  <c r="V1415" i="3" s="1"/>
  <c r="G32" i="3"/>
  <c r="H1336" i="3"/>
  <c r="G1336" i="3" s="1"/>
  <c r="V1073" i="3"/>
  <c r="V814" i="3"/>
  <c r="V786" i="3" s="1"/>
  <c r="D806" i="3"/>
  <c r="D778" i="3" s="1"/>
  <c r="D953" i="3"/>
  <c r="G953" i="3"/>
  <c r="F944" i="3"/>
  <c r="F804" i="3" s="1"/>
  <c r="G1079" i="3"/>
  <c r="P806" i="3"/>
  <c r="P778" i="3" s="1"/>
  <c r="G891" i="3"/>
  <c r="G701" i="3"/>
  <c r="H608" i="3"/>
  <c r="G608" i="3" s="1"/>
  <c r="I93" i="3"/>
  <c r="I51" i="3" s="1"/>
  <c r="I23" i="3" s="1"/>
  <c r="J163" i="3"/>
  <c r="V453" i="3"/>
  <c r="P450" i="3"/>
  <c r="I449" i="3"/>
  <c r="W132" i="3"/>
  <c r="V132" i="3" s="1"/>
  <c r="H230" i="3"/>
  <c r="G230" i="3" s="1"/>
  <c r="A230" i="3" s="1"/>
  <c r="L188" i="3"/>
  <c r="J188" i="3" s="1"/>
  <c r="D32" i="3"/>
  <c r="J25" i="3"/>
  <c r="V30" i="3"/>
  <c r="P22" i="3"/>
  <c r="P1241" i="3"/>
  <c r="P1227" i="3" s="1"/>
  <c r="I1353" i="3"/>
  <c r="P1003" i="3"/>
  <c r="D897" i="3"/>
  <c r="X813" i="3"/>
  <c r="X785" i="3" s="1"/>
  <c r="X15" i="3" s="1"/>
  <c r="W947" i="3"/>
  <c r="V805" i="3"/>
  <c r="V777" i="3" s="1"/>
  <c r="V448" i="3"/>
  <c r="P445" i="3"/>
  <c r="H51" i="3"/>
  <c r="V247" i="3"/>
  <c r="W1154" i="3"/>
  <c r="V1154" i="3" s="1"/>
  <c r="V452" i="3"/>
  <c r="W449" i="3"/>
  <c r="J448" i="3"/>
  <c r="G445" i="3"/>
  <c r="X160" i="3"/>
  <c r="X146" i="3" s="1"/>
  <c r="R23" i="3"/>
  <c r="J1457" i="3"/>
  <c r="J1415" i="3" s="1"/>
  <c r="H944" i="3"/>
  <c r="J812" i="3"/>
  <c r="J701" i="3"/>
  <c r="G451" i="3"/>
  <c r="V446" i="3"/>
  <c r="F160" i="3"/>
  <c r="F146" i="3" s="1"/>
  <c r="E356" i="3"/>
  <c r="D356" i="3" s="1"/>
  <c r="D359" i="3"/>
  <c r="D1359" i="3"/>
  <c r="D891" i="3"/>
  <c r="D811" i="3"/>
  <c r="E762" i="3"/>
  <c r="D762" i="3" s="1"/>
  <c r="D681" i="3"/>
  <c r="D450" i="3"/>
  <c r="D33" i="3"/>
  <c r="D21" i="3"/>
  <c r="D24" i="3"/>
  <c r="J27" i="3"/>
  <c r="I1406" i="3"/>
  <c r="K449" i="3"/>
  <c r="L449" i="3"/>
  <c r="D447" i="3"/>
  <c r="V451" i="3"/>
  <c r="V445" i="3"/>
  <c r="P441" i="3"/>
  <c r="J446" i="3"/>
  <c r="J24" i="3"/>
  <c r="D1457" i="3"/>
  <c r="G1353" i="3"/>
  <c r="E1451" i="3"/>
  <c r="E1409" i="3" s="1"/>
  <c r="R813" i="3"/>
  <c r="R785" i="3" s="1"/>
  <c r="V809" i="3"/>
  <c r="V781" i="3" s="1"/>
  <c r="D701" i="3"/>
  <c r="D452" i="3"/>
  <c r="F449" i="3"/>
  <c r="G446" i="3"/>
  <c r="V442" i="3"/>
  <c r="R29" i="3"/>
  <c r="R15" i="3" s="1"/>
  <c r="D451" i="3"/>
  <c r="G448" i="3"/>
  <c r="D445" i="3"/>
  <c r="I29" i="3"/>
  <c r="P447" i="3"/>
  <c r="J444" i="3"/>
  <c r="D31" i="3"/>
  <c r="P817" i="3"/>
  <c r="P789" i="3" s="1"/>
  <c r="J814" i="3"/>
  <c r="J786" i="3" s="1"/>
  <c r="P448" i="3"/>
  <c r="J445" i="3"/>
  <c r="D442" i="3"/>
  <c r="L29" i="3"/>
  <c r="J453" i="3"/>
  <c r="G450" i="3"/>
  <c r="J447" i="3"/>
  <c r="G444" i="3"/>
  <c r="G442" i="3"/>
  <c r="D448" i="3"/>
  <c r="V444" i="3"/>
  <c r="J1031" i="3"/>
  <c r="J1003" i="3" s="1"/>
  <c r="K1028" i="3"/>
  <c r="J1028" i="3" s="1"/>
  <c r="A1028" i="3" s="1"/>
  <c r="P28" i="3"/>
  <c r="K1409" i="3"/>
  <c r="J811" i="3"/>
  <c r="J783" i="3" s="1"/>
  <c r="G808" i="3"/>
  <c r="G780" i="3" s="1"/>
  <c r="P453" i="3"/>
  <c r="J450" i="3"/>
  <c r="V447" i="3"/>
  <c r="P444" i="3"/>
  <c r="G441" i="3"/>
  <c r="P452" i="3"/>
  <c r="P446" i="3"/>
  <c r="J442" i="3"/>
  <c r="D446" i="3"/>
  <c r="G447" i="3"/>
  <c r="E29" i="3"/>
  <c r="K1042" i="3"/>
  <c r="J1042" i="3" s="1"/>
  <c r="W33" i="3"/>
  <c r="W19" i="3" s="1"/>
  <c r="W27" i="3"/>
  <c r="W13" i="3" s="1"/>
  <c r="L24" i="3"/>
  <c r="L10" i="3" s="1"/>
  <c r="H33" i="3"/>
  <c r="H19" i="3" s="1"/>
  <c r="X1129" i="3"/>
  <c r="W1409" i="3"/>
  <c r="Q785" i="3"/>
  <c r="V780" i="3"/>
  <c r="G1003" i="3"/>
  <c r="K1073" i="3"/>
  <c r="F813" i="3"/>
  <c r="F785" i="3" s="1"/>
  <c r="F15" i="3" s="1"/>
  <c r="G815" i="3"/>
  <c r="G787" i="3" s="1"/>
  <c r="G17" i="3" s="1"/>
  <c r="K813" i="3"/>
  <c r="K785" i="3" s="1"/>
  <c r="P811" i="3"/>
  <c r="P783" i="3" s="1"/>
  <c r="J808" i="3"/>
  <c r="J780" i="3" s="1"/>
  <c r="D625" i="3"/>
  <c r="J457" i="3"/>
  <c r="L443" i="3"/>
  <c r="H34" i="3"/>
  <c r="I20" i="3"/>
  <c r="L28" i="3"/>
  <c r="L14" i="3" s="1"/>
  <c r="I24" i="3"/>
  <c r="I10" i="3" s="1"/>
  <c r="X28" i="3"/>
  <c r="X14" i="3" s="1"/>
  <c r="Q32" i="3"/>
  <c r="Q18" i="3" s="1"/>
  <c r="X24" i="3"/>
  <c r="X10" i="3" s="1"/>
  <c r="L32" i="3"/>
  <c r="L18" i="3" s="1"/>
  <c r="I28" i="3"/>
  <c r="I14" i="3" s="1"/>
  <c r="I30" i="3"/>
  <c r="I16" i="3" s="1"/>
  <c r="K33" i="3"/>
  <c r="K19" i="3" s="1"/>
  <c r="D454" i="3"/>
  <c r="R454" i="3"/>
  <c r="R34" i="3"/>
  <c r="P34" i="3" s="1"/>
  <c r="F34" i="3"/>
  <c r="D34" i="3" s="1"/>
  <c r="P1213" i="3"/>
  <c r="W31" i="3"/>
  <c r="W17" i="3" s="1"/>
  <c r="Q31" i="3"/>
  <c r="Q17" i="3" s="1"/>
  <c r="X32" i="3"/>
  <c r="X18" i="3" s="1"/>
  <c r="R24" i="3"/>
  <c r="R10" i="3" s="1"/>
  <c r="K21" i="3"/>
  <c r="K7" i="3" s="1"/>
  <c r="H31" i="3"/>
  <c r="H17" i="3" s="1"/>
  <c r="R28" i="3"/>
  <c r="R14" i="3" s="1"/>
  <c r="I32" i="3"/>
  <c r="I18" i="3" s="1"/>
  <c r="K22" i="3"/>
  <c r="K8" i="3" s="1"/>
  <c r="V816" i="3"/>
  <c r="V788" i="3" s="1"/>
  <c r="W813" i="3"/>
  <c r="W785" i="3" s="1"/>
  <c r="D810" i="3"/>
  <c r="V701" i="3"/>
  <c r="P538" i="3"/>
  <c r="V1003" i="3"/>
  <c r="K25" i="3"/>
  <c r="K11" i="3" s="1"/>
  <c r="H21" i="3"/>
  <c r="H7" i="3" s="1"/>
  <c r="W25" i="3"/>
  <c r="W11" i="3" s="1"/>
  <c r="Q27" i="3"/>
  <c r="Q13" i="3" s="1"/>
  <c r="W21" i="3"/>
  <c r="W7" i="3" s="1"/>
  <c r="K27" i="3"/>
  <c r="K13" i="3" s="1"/>
  <c r="H25" i="3"/>
  <c r="H11" i="3" s="1"/>
  <c r="K31" i="3"/>
  <c r="K17" i="3" s="1"/>
  <c r="H27" i="3"/>
  <c r="H13" i="3" s="1"/>
  <c r="G806" i="3"/>
  <c r="G778" i="3" s="1"/>
  <c r="G809" i="3"/>
  <c r="G781" i="3" s="1"/>
  <c r="L440" i="3"/>
  <c r="J454" i="3"/>
  <c r="D457" i="3"/>
  <c r="H454" i="3"/>
  <c r="V723" i="3"/>
  <c r="W720" i="3"/>
  <c r="V720" i="3" s="1"/>
  <c r="A720" i="3" s="1"/>
  <c r="F440" i="3"/>
  <c r="V25" i="3"/>
  <c r="D99" i="3"/>
  <c r="G57" i="3"/>
  <c r="G29" i="3" s="1"/>
  <c r="K930" i="3"/>
  <c r="J930" i="3" s="1"/>
  <c r="P1073" i="3"/>
  <c r="K1280" i="3"/>
  <c r="J1280" i="3" s="1"/>
  <c r="A1280" i="3" s="1"/>
  <c r="G783" i="3"/>
  <c r="D780" i="3"/>
  <c r="V778" i="3"/>
  <c r="D975" i="3"/>
  <c r="J953" i="3"/>
  <c r="J813" i="3" s="1"/>
  <c r="V815" i="3"/>
  <c r="V787" i="3" s="1"/>
  <c r="V17" i="3" s="1"/>
  <c r="G812" i="3"/>
  <c r="G784" i="3" s="1"/>
  <c r="D809" i="3"/>
  <c r="J805" i="3"/>
  <c r="J777" i="3" s="1"/>
  <c r="J7" i="3" s="1"/>
  <c r="G958" i="3"/>
  <c r="G944" i="3" s="1"/>
  <c r="H813" i="3"/>
  <c r="H785" i="3" s="1"/>
  <c r="D491" i="3"/>
  <c r="V491" i="3"/>
  <c r="X1451" i="3"/>
  <c r="X1409" i="3" s="1"/>
  <c r="X1462" i="3"/>
  <c r="X1448" i="3" s="1"/>
  <c r="X1406" i="3" s="1"/>
  <c r="D1297" i="3"/>
  <c r="E1294" i="3"/>
  <c r="D1294" i="3" s="1"/>
  <c r="D1185" i="3"/>
  <c r="H891" i="3"/>
  <c r="G897" i="3"/>
  <c r="D513" i="3"/>
  <c r="E510" i="3"/>
  <c r="D510" i="3" s="1"/>
  <c r="V345" i="3"/>
  <c r="A345" i="3" s="1"/>
  <c r="W342" i="3"/>
  <c r="V342" i="3" s="1"/>
  <c r="V457" i="3"/>
  <c r="W454" i="3"/>
  <c r="P289" i="3"/>
  <c r="A289" i="3" s="1"/>
  <c r="Q286" i="3"/>
  <c r="P286" i="3" s="1"/>
  <c r="A286" i="3" s="1"/>
  <c r="Q57" i="3"/>
  <c r="Q29" i="3" s="1"/>
  <c r="P177" i="3"/>
  <c r="Q174" i="3"/>
  <c r="P174" i="3" s="1"/>
  <c r="P163" i="3"/>
  <c r="P891" i="3"/>
  <c r="J782" i="3"/>
  <c r="J12" i="3" s="1"/>
  <c r="I813" i="3"/>
  <c r="I785" i="3" s="1"/>
  <c r="L807" i="3"/>
  <c r="L779" i="3" s="1"/>
  <c r="J806" i="3"/>
  <c r="J778" i="3" s="1"/>
  <c r="D555" i="3"/>
  <c r="A555" i="3" s="1"/>
  <c r="E552" i="3"/>
  <c r="D552" i="3" s="1"/>
  <c r="D1059" i="3"/>
  <c r="E1056" i="3"/>
  <c r="D1056" i="3" s="1"/>
  <c r="G359" i="3"/>
  <c r="H356" i="3"/>
  <c r="G356" i="3" s="1"/>
  <c r="W57" i="3"/>
  <c r="W29" i="3" s="1"/>
  <c r="E244" i="3"/>
  <c r="D244" i="3" s="1"/>
  <c r="A244" i="3" s="1"/>
  <c r="D247" i="3"/>
  <c r="D1003" i="3"/>
  <c r="K1210" i="3"/>
  <c r="J1210" i="3" s="1"/>
  <c r="P1269" i="3"/>
  <c r="D1135" i="3"/>
  <c r="G782" i="3"/>
  <c r="G789" i="3"/>
  <c r="V784" i="3"/>
  <c r="P781" i="3"/>
  <c r="G777" i="3"/>
  <c r="J817" i="3"/>
  <c r="J789" i="3" s="1"/>
  <c r="G814" i="3"/>
  <c r="G786" i="3" s="1"/>
  <c r="E813" i="3"/>
  <c r="E785" i="3" s="1"/>
  <c r="P810" i="3"/>
  <c r="P782" i="3" s="1"/>
  <c r="D877" i="3"/>
  <c r="G1009" i="3"/>
  <c r="P805" i="3"/>
  <c r="P777" i="3" s="1"/>
  <c r="V1493" i="3"/>
  <c r="W1490" i="3"/>
  <c r="V1490" i="3" s="1"/>
  <c r="F1227" i="3"/>
  <c r="F1129" i="3" s="1"/>
  <c r="F1238" i="3"/>
  <c r="F485" i="3"/>
  <c r="F443" i="3" s="1"/>
  <c r="E342" i="3"/>
  <c r="D342" i="3" s="1"/>
  <c r="D1115" i="3"/>
  <c r="E1112" i="3"/>
  <c r="D1112" i="3" s="1"/>
  <c r="D793" i="3"/>
  <c r="A793" i="3" s="1"/>
  <c r="E790" i="3"/>
  <c r="D790" i="3" s="1"/>
  <c r="W524" i="3"/>
  <c r="V524" i="3" s="1"/>
  <c r="V527" i="3"/>
  <c r="V177" i="3"/>
  <c r="V174" i="3"/>
  <c r="W93" i="3"/>
  <c r="X93" i="3"/>
  <c r="X51" i="3" s="1"/>
  <c r="X23" i="3" s="1"/>
  <c r="X104" i="3"/>
  <c r="X90" i="3" s="1"/>
  <c r="X48" i="3" s="1"/>
  <c r="V1353" i="3"/>
  <c r="P1457" i="3"/>
  <c r="P1415" i="3" s="1"/>
  <c r="V1308" i="3"/>
  <c r="J781" i="3"/>
  <c r="J788" i="3"/>
  <c r="J18" i="3" s="1"/>
  <c r="P816" i="3"/>
  <c r="P788" i="3" s="1"/>
  <c r="J784" i="3"/>
  <c r="K1224" i="3"/>
  <c r="J1238" i="3"/>
  <c r="J1224" i="3" s="1"/>
  <c r="G863" i="3"/>
  <c r="A863" i="3" s="1"/>
  <c r="H860" i="3"/>
  <c r="G860" i="3" s="1"/>
  <c r="A860" i="3" s="1"/>
  <c r="G835" i="3"/>
  <c r="A835" i="3" s="1"/>
  <c r="H832" i="3"/>
  <c r="G832" i="3" s="1"/>
  <c r="A832" i="3" s="1"/>
  <c r="V303" i="3"/>
  <c r="A303" i="3" s="1"/>
  <c r="V300" i="3"/>
  <c r="A300" i="3" s="1"/>
  <c r="G877" i="3"/>
  <c r="H874" i="3"/>
  <c r="G874" i="3" s="1"/>
  <c r="D737" i="3"/>
  <c r="E734" i="3"/>
  <c r="D734" i="3" s="1"/>
  <c r="D667" i="3"/>
  <c r="A667" i="3" s="1"/>
  <c r="E664" i="3"/>
  <c r="D664" i="3" s="1"/>
  <c r="E272" i="3"/>
  <c r="D272" i="3" s="1"/>
  <c r="A272" i="3" s="1"/>
  <c r="D275" i="3"/>
  <c r="A275" i="3" s="1"/>
  <c r="J233" i="3"/>
  <c r="V783" i="3"/>
  <c r="P780" i="3"/>
  <c r="V789" i="3"/>
  <c r="P786" i="3"/>
  <c r="D789" i="3"/>
  <c r="J34" i="3"/>
  <c r="G1014" i="3"/>
  <c r="G1000" i="3" s="1"/>
  <c r="H1000" i="3"/>
  <c r="P1364" i="3"/>
  <c r="P1350" i="3" s="1"/>
  <c r="Q1350" i="3"/>
  <c r="D1420" i="3"/>
  <c r="G1462" i="3"/>
  <c r="G1448" i="3" s="1"/>
  <c r="G1406" i="3" s="1"/>
  <c r="H1448" i="3"/>
  <c r="H1406" i="3" s="1"/>
  <c r="V7" i="3"/>
  <c r="J1359" i="3"/>
  <c r="G1238" i="3"/>
  <c r="I1224" i="3"/>
  <c r="I1126" i="3" s="1"/>
  <c r="V1521" i="3"/>
  <c r="A1521" i="3" s="1"/>
  <c r="W1518" i="3"/>
  <c r="V1518" i="3" s="1"/>
  <c r="J1493" i="3"/>
  <c r="J1451" i="3" s="1"/>
  <c r="K1490" i="3"/>
  <c r="W1294" i="3"/>
  <c r="V1294" i="3" s="1"/>
  <c r="V1297" i="3"/>
  <c r="J1233" i="3"/>
  <c r="J1135" i="3" s="1"/>
  <c r="W1129" i="3"/>
  <c r="J1462" i="3"/>
  <c r="L1448" i="3"/>
  <c r="L1406" i="3" s="1"/>
  <c r="P1353" i="3"/>
  <c r="V1224" i="3"/>
  <c r="W1182" i="3"/>
  <c r="V1182" i="3" s="1"/>
  <c r="A1182" i="3" s="1"/>
  <c r="V1185" i="3"/>
  <c r="K1129" i="3"/>
  <c r="P947" i="3"/>
  <c r="G1135" i="3"/>
  <c r="K944" i="3"/>
  <c r="V1311" i="3"/>
  <c r="E1154" i="3"/>
  <c r="D1157" i="3"/>
  <c r="E1073" i="3"/>
  <c r="E807" i="3" s="1"/>
  <c r="D1087" i="3"/>
  <c r="E1084" i="3"/>
  <c r="G1059" i="3"/>
  <c r="H1056" i="3"/>
  <c r="G1056" i="3" s="1"/>
  <c r="G788" i="3"/>
  <c r="P821" i="3"/>
  <c r="X695" i="3"/>
  <c r="X706" i="3"/>
  <c r="X692" i="3" s="1"/>
  <c r="R1073" i="3"/>
  <c r="R807" i="3" s="1"/>
  <c r="X888" i="3"/>
  <c r="V902" i="3"/>
  <c r="D818" i="3"/>
  <c r="V765" i="3"/>
  <c r="P701" i="3"/>
  <c r="V877" i="3"/>
  <c r="W874" i="3"/>
  <c r="V737" i="3"/>
  <c r="W734" i="3"/>
  <c r="V734" i="3" s="1"/>
  <c r="I695" i="3"/>
  <c r="I706" i="3"/>
  <c r="I692" i="3" s="1"/>
  <c r="G625" i="3"/>
  <c r="H622" i="3"/>
  <c r="G622" i="3" s="1"/>
  <c r="J485" i="3"/>
  <c r="H524" i="3"/>
  <c r="G524" i="3" s="1"/>
  <c r="G527" i="3"/>
  <c r="L90" i="3"/>
  <c r="J104" i="3"/>
  <c r="P541" i="3"/>
  <c r="P499" i="3"/>
  <c r="Q485" i="3"/>
  <c r="Q496" i="3"/>
  <c r="P496" i="3" s="1"/>
  <c r="G104" i="3"/>
  <c r="H90" i="3"/>
  <c r="G90" i="3" s="1"/>
  <c r="J160" i="3"/>
  <c r="J146" i="3" s="1"/>
  <c r="J496" i="3"/>
  <c r="J1364" i="3"/>
  <c r="J1350" i="3" s="1"/>
  <c r="K1350" i="3"/>
  <c r="V1364" i="3"/>
  <c r="V1350" i="3" s="1"/>
  <c r="X1350" i="3"/>
  <c r="D1364" i="3"/>
  <c r="F1350" i="3"/>
  <c r="G1297" i="3"/>
  <c r="H1294" i="3"/>
  <c r="G1294" i="3" s="1"/>
  <c r="D1493" i="3"/>
  <c r="E1490" i="3"/>
  <c r="D1490" i="3" s="1"/>
  <c r="P1476" i="3"/>
  <c r="G1451" i="3"/>
  <c r="G1409" i="3" s="1"/>
  <c r="R1448" i="3"/>
  <c r="R1406" i="3" s="1"/>
  <c r="G1311" i="3"/>
  <c r="H1308" i="3"/>
  <c r="G1308" i="3" s="1"/>
  <c r="E1266" i="3"/>
  <c r="D1266" i="3" s="1"/>
  <c r="A1266" i="3" s="1"/>
  <c r="D1269" i="3"/>
  <c r="V1227" i="3"/>
  <c r="D1479" i="3"/>
  <c r="E1476" i="3"/>
  <c r="D1462" i="3"/>
  <c r="V1135" i="3"/>
  <c r="X1073" i="3"/>
  <c r="X807" i="3" s="1"/>
  <c r="X1084" i="3"/>
  <c r="X1070" i="3" s="1"/>
  <c r="D815" i="3"/>
  <c r="G1210" i="3"/>
  <c r="D1014" i="3"/>
  <c r="D944" i="3"/>
  <c r="D888" i="3"/>
  <c r="G821" i="3"/>
  <c r="A821" i="3" s="1"/>
  <c r="H818" i="3"/>
  <c r="P765" i="3"/>
  <c r="Q762" i="3"/>
  <c r="P762" i="3" s="1"/>
  <c r="Q695" i="3"/>
  <c r="Q706" i="3"/>
  <c r="Q692" i="3" s="1"/>
  <c r="R1070" i="3"/>
  <c r="R804" i="3" s="1"/>
  <c r="P902" i="3"/>
  <c r="P888" i="3" s="1"/>
  <c r="P723" i="3"/>
  <c r="P695" i="3" s="1"/>
  <c r="R790" i="3"/>
  <c r="P790" i="3" s="1"/>
  <c r="E695" i="3"/>
  <c r="D709" i="3"/>
  <c r="E706" i="3"/>
  <c r="D639" i="3"/>
  <c r="A639" i="3" s="1"/>
  <c r="E636" i="3"/>
  <c r="D636" i="3" s="1"/>
  <c r="A636" i="3" s="1"/>
  <c r="P491" i="3"/>
  <c r="Q90" i="3"/>
  <c r="Q48" i="3" s="1"/>
  <c r="G93" i="3"/>
  <c r="G51" i="3" s="1"/>
  <c r="Q51" i="3"/>
  <c r="H580" i="3"/>
  <c r="G580" i="3" s="1"/>
  <c r="A580" i="3" s="1"/>
  <c r="G583" i="3"/>
  <c r="A583" i="3" s="1"/>
  <c r="P527" i="3"/>
  <c r="Q524" i="3"/>
  <c r="P524" i="3" s="1"/>
  <c r="G491" i="3"/>
  <c r="H485" i="3"/>
  <c r="G499" i="3"/>
  <c r="H496" i="3"/>
  <c r="D191" i="3"/>
  <c r="D149" i="3" s="1"/>
  <c r="E188" i="3"/>
  <c r="D188" i="3" s="1"/>
  <c r="K90" i="3"/>
  <c r="K48" i="3" s="1"/>
  <c r="K20" i="3" s="1"/>
  <c r="L51" i="3"/>
  <c r="L62" i="3"/>
  <c r="K57" i="3"/>
  <c r="R485" i="3"/>
  <c r="G160" i="3"/>
  <c r="J706" i="3"/>
  <c r="J692" i="3" s="1"/>
  <c r="K692" i="3"/>
  <c r="J818" i="3"/>
  <c r="P818" i="3"/>
  <c r="J902" i="3"/>
  <c r="K888" i="3"/>
  <c r="P1014" i="3"/>
  <c r="P1000" i="3" s="1"/>
  <c r="J1084" i="3"/>
  <c r="J1070" i="3" s="1"/>
  <c r="K1070" i="3"/>
  <c r="R1451" i="3"/>
  <c r="R1409" i="3" s="1"/>
  <c r="V1359" i="3"/>
  <c r="W1336" i="3"/>
  <c r="V1336" i="3" s="1"/>
  <c r="V1339" i="3"/>
  <c r="A1339" i="3" s="1"/>
  <c r="G1255" i="3"/>
  <c r="G1227" i="3" s="1"/>
  <c r="H1252" i="3"/>
  <c r="J1507" i="3"/>
  <c r="K1504" i="3"/>
  <c r="J1504" i="3" s="1"/>
  <c r="Q1448" i="3"/>
  <c r="Q1406" i="3" s="1"/>
  <c r="P1359" i="3"/>
  <c r="Q1073" i="3"/>
  <c r="Q807" i="3" s="1"/>
  <c r="Q779" i="3" s="1"/>
  <c r="Q1084" i="3"/>
  <c r="W1070" i="3"/>
  <c r="H1196" i="3"/>
  <c r="G1196" i="3" s="1"/>
  <c r="G1199" i="3"/>
  <c r="R1129" i="3"/>
  <c r="P953" i="3"/>
  <c r="P813" i="3" s="1"/>
  <c r="P1479" i="3"/>
  <c r="P1451" i="3" s="1"/>
  <c r="P1409" i="3" s="1"/>
  <c r="G1213" i="3"/>
  <c r="V1115" i="3"/>
  <c r="W1112" i="3"/>
  <c r="V1112" i="3" s="1"/>
  <c r="V933" i="3"/>
  <c r="V891" i="3" s="1"/>
  <c r="W930" i="3"/>
  <c r="V930" i="3" s="1"/>
  <c r="K891" i="3"/>
  <c r="H695" i="3"/>
  <c r="G709" i="3"/>
  <c r="G695" i="3" s="1"/>
  <c r="H706" i="3"/>
  <c r="V818" i="3"/>
  <c r="K695" i="3"/>
  <c r="V790" i="3"/>
  <c r="G681" i="3"/>
  <c r="H678" i="3"/>
  <c r="G678" i="3" s="1"/>
  <c r="A678" i="3" s="1"/>
  <c r="V611" i="3"/>
  <c r="A611" i="3" s="1"/>
  <c r="W608" i="3"/>
  <c r="V608" i="3" s="1"/>
  <c r="W485" i="3"/>
  <c r="W443" i="3" s="1"/>
  <c r="I485" i="3"/>
  <c r="I496" i="3"/>
  <c r="I482" i="3" s="1"/>
  <c r="V62" i="3"/>
  <c r="P62" i="3"/>
  <c r="E538" i="3"/>
  <c r="D538" i="3" s="1"/>
  <c r="D541" i="3"/>
  <c r="J491" i="3"/>
  <c r="F93" i="3"/>
  <c r="F104" i="3"/>
  <c r="J65" i="3"/>
  <c r="J51" i="3" s="1"/>
  <c r="K51" i="3"/>
  <c r="K23" i="3" s="1"/>
  <c r="R482" i="3"/>
  <c r="D160" i="3"/>
  <c r="D146" i="3" s="1"/>
  <c r="V1420" i="3"/>
  <c r="J1353" i="3"/>
  <c r="E1308" i="3"/>
  <c r="D1308" i="3" s="1"/>
  <c r="D1311" i="3"/>
  <c r="Q1126" i="3"/>
  <c r="D1507" i="3"/>
  <c r="E1504" i="3"/>
  <c r="D1504" i="3" s="1"/>
  <c r="W1476" i="3"/>
  <c r="V1476" i="3" s="1"/>
  <c r="V1479" i="3"/>
  <c r="G1457" i="3"/>
  <c r="G1415" i="3" s="1"/>
  <c r="D1353" i="3"/>
  <c r="E1322" i="3"/>
  <c r="D1322" i="3" s="1"/>
  <c r="A1322" i="3" s="1"/>
  <c r="D1325" i="3"/>
  <c r="A1325" i="3" s="1"/>
  <c r="E1210" i="3"/>
  <c r="D1210" i="3" s="1"/>
  <c r="D1213" i="3"/>
  <c r="P1462" i="3"/>
  <c r="E1129" i="3"/>
  <c r="H1073" i="3"/>
  <c r="G1087" i="3"/>
  <c r="G1073" i="3" s="1"/>
  <c r="H1084" i="3"/>
  <c r="J947" i="3"/>
  <c r="V782" i="3"/>
  <c r="V12" i="3" s="1"/>
  <c r="V958" i="3"/>
  <c r="D1009" i="3"/>
  <c r="V1014" i="3"/>
  <c r="V1000" i="3" s="1"/>
  <c r="X1196" i="3"/>
  <c r="V1199" i="3"/>
  <c r="P1157" i="3"/>
  <c r="I1073" i="3"/>
  <c r="I807" i="3" s="1"/>
  <c r="I779" i="3" s="1"/>
  <c r="I1084" i="3"/>
  <c r="I1070" i="3" s="1"/>
  <c r="I804" i="3" s="1"/>
  <c r="V975" i="3"/>
  <c r="V947" i="3" s="1"/>
  <c r="W972" i="3"/>
  <c r="F947" i="3"/>
  <c r="F807" i="3" s="1"/>
  <c r="F779" i="3" s="1"/>
  <c r="P958" i="3"/>
  <c r="P944" i="3" s="1"/>
  <c r="J891" i="3"/>
  <c r="E888" i="3"/>
  <c r="G849" i="3"/>
  <c r="A849" i="3" s="1"/>
  <c r="H846" i="3"/>
  <c r="G846" i="3" s="1"/>
  <c r="H1129" i="3"/>
  <c r="W807" i="3"/>
  <c r="W779" i="3" s="1"/>
  <c r="J695" i="3"/>
  <c r="G902" i="3"/>
  <c r="G888" i="3" s="1"/>
  <c r="R706" i="3"/>
  <c r="R695" i="3"/>
  <c r="W566" i="3"/>
  <c r="V566" i="3" s="1"/>
  <c r="A566" i="3" s="1"/>
  <c r="V569" i="3"/>
  <c r="A569" i="3" s="1"/>
  <c r="V513" i="3"/>
  <c r="W510" i="3"/>
  <c r="E90" i="3"/>
  <c r="K485" i="3"/>
  <c r="W90" i="3"/>
  <c r="V709" i="3"/>
  <c r="E485" i="3"/>
  <c r="E496" i="3"/>
  <c r="D499" i="3"/>
  <c r="G62" i="3"/>
  <c r="X485" i="3"/>
  <c r="X443" i="3" s="1"/>
  <c r="V499" i="3"/>
  <c r="X496" i="3"/>
  <c r="P104" i="3"/>
  <c r="R90" i="3"/>
  <c r="R48" i="3" s="1"/>
  <c r="H57" i="3"/>
  <c r="E23" i="3" l="1"/>
  <c r="P8" i="3"/>
  <c r="I443" i="3"/>
  <c r="G16" i="3"/>
  <c r="D22" i="3"/>
  <c r="G23" i="3"/>
  <c r="P807" i="3"/>
  <c r="A608" i="3"/>
  <c r="G1350" i="3"/>
  <c r="A846" i="3"/>
  <c r="G146" i="3"/>
  <c r="A1269" i="3"/>
  <c r="X20" i="3"/>
  <c r="G7" i="3"/>
  <c r="A552" i="3"/>
  <c r="P1126" i="3"/>
  <c r="H146" i="3"/>
  <c r="V13" i="3"/>
  <c r="A664" i="3"/>
  <c r="R1126" i="3"/>
  <c r="L146" i="3"/>
  <c r="E146" i="3"/>
  <c r="V149" i="3"/>
  <c r="A188" i="3"/>
  <c r="Q146" i="3"/>
  <c r="P149" i="3"/>
  <c r="P23" i="3" s="1"/>
  <c r="P16" i="3"/>
  <c r="P12" i="3"/>
  <c r="P18" i="3"/>
  <c r="A1504" i="3"/>
  <c r="A1003" i="3"/>
  <c r="A930" i="3"/>
  <c r="J14" i="3"/>
  <c r="J13" i="3"/>
  <c r="J17" i="3"/>
  <c r="J149" i="3"/>
  <c r="G18" i="3"/>
  <c r="A132" i="3"/>
  <c r="H1350" i="3"/>
  <c r="V29" i="3"/>
  <c r="P13" i="3"/>
  <c r="A342" i="3"/>
  <c r="G19" i="3"/>
  <c r="D30" i="3"/>
  <c r="A30" i="3" s="1"/>
  <c r="D26" i="3"/>
  <c r="A26" i="3" s="1"/>
  <c r="A163" i="3"/>
  <c r="P29" i="3"/>
  <c r="A174" i="3"/>
  <c r="P14" i="3"/>
  <c r="K443" i="3"/>
  <c r="H888" i="3"/>
  <c r="A765" i="3"/>
  <c r="A1493" i="3"/>
  <c r="A877" i="3"/>
  <c r="G13" i="3"/>
  <c r="A1336" i="3"/>
  <c r="A1042" i="3"/>
  <c r="A65" i="3"/>
  <c r="A527" i="3"/>
  <c r="V10" i="3"/>
  <c r="A1213" i="3"/>
  <c r="A538" i="3"/>
  <c r="A524" i="3"/>
  <c r="V19" i="3"/>
  <c r="A734" i="3"/>
  <c r="A1112" i="3"/>
  <c r="P11" i="3"/>
  <c r="A177" i="3"/>
  <c r="A457" i="3"/>
  <c r="A33" i="3"/>
  <c r="V16" i="3"/>
  <c r="A597" i="3"/>
  <c r="A499" i="3"/>
  <c r="V90" i="3"/>
  <c r="V48" i="3" s="1"/>
  <c r="A1210" i="3"/>
  <c r="A1311" i="3"/>
  <c r="A1199" i="3"/>
  <c r="V160" i="3"/>
  <c r="V146" i="3" s="1"/>
  <c r="A247" i="3"/>
  <c r="I15" i="3"/>
  <c r="I776" i="3"/>
  <c r="A541" i="3"/>
  <c r="V706" i="3"/>
  <c r="D787" i="3"/>
  <c r="A815" i="3"/>
  <c r="D1350" i="3"/>
  <c r="A1364" i="3"/>
  <c r="A1157" i="3"/>
  <c r="D18" i="3"/>
  <c r="A788" i="3"/>
  <c r="D19" i="3"/>
  <c r="A789" i="3"/>
  <c r="A737" i="3"/>
  <c r="A1115" i="3"/>
  <c r="A513" i="3"/>
  <c r="A1294" i="3"/>
  <c r="A780" i="3"/>
  <c r="A451" i="3"/>
  <c r="A22" i="3"/>
  <c r="A450" i="3"/>
  <c r="A891" i="3"/>
  <c r="A897" i="3"/>
  <c r="A32" i="3"/>
  <c r="A723" i="3"/>
  <c r="D786" i="3"/>
  <c r="A814" i="3"/>
  <c r="A441" i="3"/>
  <c r="A933" i="3"/>
  <c r="A902" i="3"/>
  <c r="L1000" i="3"/>
  <c r="L804" i="3" s="1"/>
  <c r="L776" i="3" s="1"/>
  <c r="J1014" i="3"/>
  <c r="A1014" i="3" s="1"/>
  <c r="A1031" i="3"/>
  <c r="A808" i="3"/>
  <c r="A1353" i="3"/>
  <c r="A191" i="3"/>
  <c r="A790" i="3"/>
  <c r="A1056" i="3"/>
  <c r="D8" i="3"/>
  <c r="A778" i="3"/>
  <c r="A1297" i="3"/>
  <c r="D57" i="3"/>
  <c r="A99" i="3"/>
  <c r="A625" i="3"/>
  <c r="A442" i="3"/>
  <c r="A452" i="3"/>
  <c r="A447" i="3"/>
  <c r="A681" i="3"/>
  <c r="A1359" i="3"/>
  <c r="A953" i="3"/>
  <c r="A812" i="3"/>
  <c r="A1241" i="3"/>
  <c r="A1518" i="3"/>
  <c r="D28" i="3"/>
  <c r="A28" i="3" s="1"/>
  <c r="A56" i="3"/>
  <c r="A958" i="3"/>
  <c r="D813" i="3"/>
  <c r="A1009" i="3"/>
  <c r="A1507" i="3"/>
  <c r="A1308" i="3"/>
  <c r="A709" i="3"/>
  <c r="D1000" i="3"/>
  <c r="A1479" i="3"/>
  <c r="D1073" i="3"/>
  <c r="A1073" i="3" s="1"/>
  <c r="A1087" i="3"/>
  <c r="A1420" i="3"/>
  <c r="A1059" i="3"/>
  <c r="D449" i="3"/>
  <c r="A491" i="3"/>
  <c r="D781" i="3"/>
  <c r="A781" i="3" s="1"/>
  <c r="A809" i="3"/>
  <c r="D947" i="3"/>
  <c r="A947" i="3" s="1"/>
  <c r="A975" i="3"/>
  <c r="D782" i="3"/>
  <c r="A782" i="3" s="1"/>
  <c r="A810" i="3"/>
  <c r="A784" i="3"/>
  <c r="A446" i="3"/>
  <c r="A448" i="3"/>
  <c r="A31" i="3"/>
  <c r="A445" i="3"/>
  <c r="A701" i="3"/>
  <c r="D25" i="3"/>
  <c r="A25" i="3" s="1"/>
  <c r="A21" i="3"/>
  <c r="A762" i="3"/>
  <c r="A359" i="3"/>
  <c r="A806" i="3"/>
  <c r="A155" i="3"/>
  <c r="A622" i="3"/>
  <c r="D777" i="3"/>
  <c r="A777" i="3" s="1"/>
  <c r="A805" i="3"/>
  <c r="A1227" i="3"/>
  <c r="A1233" i="3"/>
  <c r="A233" i="3"/>
  <c r="A1079" i="3"/>
  <c r="D27" i="3"/>
  <c r="A27" i="3" s="1"/>
  <c r="A55" i="3"/>
  <c r="A1135" i="3"/>
  <c r="A1185" i="3"/>
  <c r="J1000" i="3"/>
  <c r="J19" i="3"/>
  <c r="D1415" i="3"/>
  <c r="A1415" i="3" s="1"/>
  <c r="A1457" i="3"/>
  <c r="D10" i="3"/>
  <c r="A24" i="3"/>
  <c r="D783" i="3"/>
  <c r="A811" i="3"/>
  <c r="A356" i="3"/>
  <c r="A816" i="3"/>
  <c r="A1255" i="3"/>
  <c r="A444" i="3"/>
  <c r="A453" i="3"/>
  <c r="A817" i="3"/>
  <c r="Q15" i="3"/>
  <c r="P10" i="3"/>
  <c r="G8" i="3"/>
  <c r="H48" i="3"/>
  <c r="H20" i="3" s="1"/>
  <c r="J449" i="3"/>
  <c r="J482" i="3"/>
  <c r="J440" i="3" s="1"/>
  <c r="V14" i="3"/>
  <c r="J785" i="3"/>
  <c r="V11" i="3"/>
  <c r="V104" i="3"/>
  <c r="G449" i="3"/>
  <c r="P449" i="3"/>
  <c r="J11" i="3"/>
  <c r="G11" i="3"/>
  <c r="P7" i="3"/>
  <c r="E443" i="3"/>
  <c r="Q804" i="3"/>
  <c r="Q776" i="3" s="1"/>
  <c r="J888" i="3"/>
  <c r="V692" i="3"/>
  <c r="K482" i="3"/>
  <c r="K440" i="3" s="1"/>
  <c r="H443" i="3"/>
  <c r="K807" i="3"/>
  <c r="K779" i="3" s="1"/>
  <c r="K9" i="3" s="1"/>
  <c r="L48" i="3"/>
  <c r="L20" i="3" s="1"/>
  <c r="L6" i="3" s="1"/>
  <c r="W692" i="3"/>
  <c r="P482" i="3"/>
  <c r="G10" i="3"/>
  <c r="L15" i="3"/>
  <c r="J16" i="3"/>
  <c r="G14" i="3"/>
  <c r="G12" i="3"/>
  <c r="P160" i="3"/>
  <c r="P146" i="3" s="1"/>
  <c r="V8" i="3"/>
  <c r="V18" i="3"/>
  <c r="R443" i="3"/>
  <c r="W1126" i="3"/>
  <c r="J8" i="3"/>
  <c r="K1000" i="3"/>
  <c r="K804" i="3" s="1"/>
  <c r="D695" i="3"/>
  <c r="X804" i="3"/>
  <c r="I9" i="3"/>
  <c r="H807" i="3"/>
  <c r="H779" i="3" s="1"/>
  <c r="J23" i="3"/>
  <c r="P19" i="3"/>
  <c r="X779" i="3"/>
  <c r="X9" i="3" s="1"/>
  <c r="V1462" i="3"/>
  <c r="V1448" i="3" s="1"/>
  <c r="V1406" i="3" s="1"/>
  <c r="J10" i="3"/>
  <c r="E15" i="3"/>
  <c r="V485" i="3"/>
  <c r="D485" i="3"/>
  <c r="J29" i="3"/>
  <c r="J443" i="3"/>
  <c r="P1448" i="3"/>
  <c r="P1406" i="3" s="1"/>
  <c r="I440" i="3"/>
  <c r="J1126" i="3"/>
  <c r="D807" i="3"/>
  <c r="G813" i="3"/>
  <c r="G785" i="3" s="1"/>
  <c r="V449" i="3"/>
  <c r="H29" i="3"/>
  <c r="H15" i="3" s="1"/>
  <c r="V1451" i="3"/>
  <c r="V1409" i="3" s="1"/>
  <c r="K29" i="3"/>
  <c r="K15" i="3" s="1"/>
  <c r="Q443" i="3"/>
  <c r="V93" i="3"/>
  <c r="V51" i="3" s="1"/>
  <c r="G454" i="3"/>
  <c r="R20" i="3"/>
  <c r="G34" i="3"/>
  <c r="A34" i="3" s="1"/>
  <c r="J807" i="3"/>
  <c r="J779" i="3" s="1"/>
  <c r="P1129" i="3"/>
  <c r="D1129" i="3"/>
  <c r="Q23" i="3"/>
  <c r="D1451" i="3"/>
  <c r="A1451" i="3" s="1"/>
  <c r="V454" i="3"/>
  <c r="H23" i="3"/>
  <c r="V695" i="3"/>
  <c r="P785" i="3"/>
  <c r="V1084" i="3"/>
  <c r="V1070" i="3" s="1"/>
  <c r="J62" i="3"/>
  <c r="A62" i="3" s="1"/>
  <c r="L23" i="3"/>
  <c r="L9" i="3" s="1"/>
  <c r="K1126" i="3"/>
  <c r="P454" i="3"/>
  <c r="J1409" i="3"/>
  <c r="F1224" i="3"/>
  <c r="F1126" i="3" s="1"/>
  <c r="F776" i="3" s="1"/>
  <c r="D1238" i="3"/>
  <c r="W51" i="3"/>
  <c r="W23" i="3" s="1"/>
  <c r="W9" i="3" s="1"/>
  <c r="G1129" i="3"/>
  <c r="R779" i="3"/>
  <c r="R9" i="3" s="1"/>
  <c r="E779" i="3"/>
  <c r="E9" i="3" s="1"/>
  <c r="V807" i="3"/>
  <c r="G48" i="3"/>
  <c r="V510" i="3"/>
  <c r="A510" i="3" s="1"/>
  <c r="W482" i="3"/>
  <c r="V972" i="3"/>
  <c r="A972" i="3" s="1"/>
  <c r="W944" i="3"/>
  <c r="R776" i="3"/>
  <c r="G818" i="3"/>
  <c r="A818" i="3" s="1"/>
  <c r="P485" i="3"/>
  <c r="P443" i="3" s="1"/>
  <c r="J90" i="3"/>
  <c r="X482" i="3"/>
  <c r="X440" i="3" s="1"/>
  <c r="V496" i="3"/>
  <c r="P706" i="3"/>
  <c r="P692" i="3" s="1"/>
  <c r="R692" i="3"/>
  <c r="R440" i="3" s="1"/>
  <c r="W48" i="3"/>
  <c r="P1084" i="3"/>
  <c r="P1070" i="3" s="1"/>
  <c r="P804" i="3" s="1"/>
  <c r="G807" i="3"/>
  <c r="V785" i="3"/>
  <c r="E48" i="3"/>
  <c r="V1196" i="3"/>
  <c r="V1126" i="3" s="1"/>
  <c r="X1126" i="3"/>
  <c r="F90" i="3"/>
  <c r="F48" i="3" s="1"/>
  <c r="D104" i="3"/>
  <c r="G496" i="3"/>
  <c r="G482" i="3" s="1"/>
  <c r="H482" i="3"/>
  <c r="W888" i="3"/>
  <c r="D1476" i="3"/>
  <c r="E1448" i="3"/>
  <c r="E1406" i="3" s="1"/>
  <c r="Q482" i="3"/>
  <c r="Q440" i="3" s="1"/>
  <c r="V888" i="3"/>
  <c r="E1070" i="3"/>
  <c r="E804" i="3" s="1"/>
  <c r="D1084" i="3"/>
  <c r="D1154" i="3"/>
  <c r="E1126" i="3"/>
  <c r="E482" i="3"/>
  <c r="D496" i="3"/>
  <c r="G1084" i="3"/>
  <c r="G1070" i="3" s="1"/>
  <c r="H1070" i="3"/>
  <c r="F51" i="3"/>
  <c r="D93" i="3"/>
  <c r="G706" i="3"/>
  <c r="G692" i="3" s="1"/>
  <c r="H692" i="3"/>
  <c r="G1252" i="3"/>
  <c r="H1224" i="3"/>
  <c r="H1126" i="3" s="1"/>
  <c r="G485" i="3"/>
  <c r="G443" i="3" s="1"/>
  <c r="W15" i="3"/>
  <c r="P90" i="3"/>
  <c r="P48" i="3" s="1"/>
  <c r="E692" i="3"/>
  <c r="D706" i="3"/>
  <c r="V874" i="3"/>
  <c r="A874" i="3" s="1"/>
  <c r="V1129" i="3"/>
  <c r="K1448" i="3"/>
  <c r="K1406" i="3" s="1"/>
  <c r="J1490" i="3"/>
  <c r="J1448" i="3" s="1"/>
  <c r="J1406" i="3" s="1"/>
  <c r="W1448" i="3"/>
  <c r="W1406" i="3" s="1"/>
  <c r="P776" i="3" l="1"/>
  <c r="V944" i="3"/>
  <c r="A944" i="3" s="1"/>
  <c r="V443" i="3"/>
  <c r="D1409" i="3"/>
  <c r="H804" i="3"/>
  <c r="J804" i="3"/>
  <c r="P779" i="3"/>
  <c r="A104" i="3"/>
  <c r="A888" i="3"/>
  <c r="W804" i="3"/>
  <c r="W440" i="3"/>
  <c r="Q9" i="3"/>
  <c r="P15" i="3"/>
  <c r="A1350" i="3"/>
  <c r="J15" i="3"/>
  <c r="A1409" i="3"/>
  <c r="D14" i="3"/>
  <c r="A14" i="3" s="1"/>
  <c r="V23" i="3"/>
  <c r="A454" i="3"/>
  <c r="G1224" i="3"/>
  <c r="G1126" i="3" s="1"/>
  <c r="A1252" i="3"/>
  <c r="D1448" i="3"/>
  <c r="A1476" i="3"/>
  <c r="V20" i="3"/>
  <c r="G15" i="3"/>
  <c r="A8" i="3"/>
  <c r="W776" i="3"/>
  <c r="J776" i="3"/>
  <c r="A1129" i="3"/>
  <c r="I6" i="3"/>
  <c r="I2" i="3" s="1"/>
  <c r="A695" i="3"/>
  <c r="D11" i="3"/>
  <c r="A11" i="3" s="1"/>
  <c r="A10" i="3"/>
  <c r="A1000" i="3"/>
  <c r="D29" i="3"/>
  <c r="A57" i="3"/>
  <c r="A149" i="3"/>
  <c r="A786" i="3"/>
  <c r="D16" i="3"/>
  <c r="A16" i="3" s="1"/>
  <c r="A19" i="3"/>
  <c r="A787" i="3"/>
  <c r="D17" i="3"/>
  <c r="A17" i="3" s="1"/>
  <c r="A449" i="3"/>
  <c r="D785" i="3"/>
  <c r="A785" i="3" s="1"/>
  <c r="A813" i="3"/>
  <c r="A160" i="3"/>
  <c r="D692" i="3"/>
  <c r="A692" i="3" s="1"/>
  <c r="A706" i="3"/>
  <c r="A1154" i="3"/>
  <c r="D443" i="3"/>
  <c r="A443" i="3" s="1"/>
  <c r="A485" i="3"/>
  <c r="D51" i="3"/>
  <c r="A93" i="3"/>
  <c r="D482" i="3"/>
  <c r="A496" i="3"/>
  <c r="D1070" i="3"/>
  <c r="A1084" i="3"/>
  <c r="R6" i="3"/>
  <c r="R2" i="3" s="1"/>
  <c r="D1224" i="3"/>
  <c r="A1224" i="3" s="1"/>
  <c r="A1238" i="3"/>
  <c r="A807" i="3"/>
  <c r="D12" i="3"/>
  <c r="A12" i="3" s="1"/>
  <c r="D13" i="3"/>
  <c r="A13" i="3" s="1"/>
  <c r="A783" i="3"/>
  <c r="A1490" i="3"/>
  <c r="D7" i="3"/>
  <c r="A7" i="3" s="1"/>
  <c r="A146" i="3"/>
  <c r="A18" i="3"/>
  <c r="A1462" i="3"/>
  <c r="A1196" i="3"/>
  <c r="X776" i="3"/>
  <c r="X6" i="3" s="1"/>
  <c r="P20" i="3"/>
  <c r="V15" i="3"/>
  <c r="W20" i="3"/>
  <c r="J48" i="3"/>
  <c r="J20" i="3" s="1"/>
  <c r="E776" i="3"/>
  <c r="D779" i="3"/>
  <c r="H440" i="3"/>
  <c r="K776" i="3"/>
  <c r="K6" i="3" s="1"/>
  <c r="K2" i="3" s="1"/>
  <c r="J9" i="3"/>
  <c r="E20" i="3"/>
  <c r="G440" i="3"/>
  <c r="F23" i="3"/>
  <c r="F9" i="3" s="1"/>
  <c r="G779" i="3"/>
  <c r="G9" i="3" s="1"/>
  <c r="H9" i="3"/>
  <c r="P440" i="3"/>
  <c r="G20" i="3"/>
  <c r="V804" i="3"/>
  <c r="V776" i="3" s="1"/>
  <c r="E440" i="3"/>
  <c r="F20" i="3"/>
  <c r="F6" i="3" s="1"/>
  <c r="F2" i="3" s="1"/>
  <c r="Q20" i="3"/>
  <c r="Q6" i="3" s="1"/>
  <c r="Q2" i="3" s="1"/>
  <c r="P9" i="3"/>
  <c r="V482" i="3"/>
  <c r="V440" i="3" s="1"/>
  <c r="H776" i="3"/>
  <c r="V779" i="3"/>
  <c r="G804" i="3"/>
  <c r="G776" i="3" s="1"/>
  <c r="D90" i="3"/>
  <c r="D440" i="3" l="1"/>
  <c r="W6" i="3"/>
  <c r="P6" i="3"/>
  <c r="V9" i="3"/>
  <c r="J6" i="3"/>
  <c r="A440" i="3"/>
  <c r="A482" i="3"/>
  <c r="A29" i="3"/>
  <c r="D15" i="3"/>
  <c r="A15" i="3" s="1"/>
  <c r="D48" i="3"/>
  <c r="A48" i="3" s="1"/>
  <c r="A90" i="3"/>
  <c r="A779" i="3"/>
  <c r="D1406" i="3"/>
  <c r="A1406" i="3" s="1"/>
  <c r="A1448" i="3"/>
  <c r="D804" i="3"/>
  <c r="A1070" i="3"/>
  <c r="D23" i="3"/>
  <c r="A23" i="3" s="1"/>
  <c r="A51" i="3"/>
  <c r="D1126" i="3"/>
  <c r="A1126" i="3" s="1"/>
  <c r="H6" i="3"/>
  <c r="H2" i="3" s="1"/>
  <c r="V6" i="3"/>
  <c r="G6" i="3"/>
  <c r="E6" i="3"/>
  <c r="E2" i="3" s="1"/>
  <c r="D20" i="3" l="1"/>
  <c r="A20" i="3" s="1"/>
  <c r="A804" i="3"/>
  <c r="D776" i="3"/>
  <c r="A776" i="3" s="1"/>
  <c r="D9" i="3"/>
  <c r="A9" i="3" s="1"/>
  <c r="D6" i="3" l="1"/>
  <c r="A6" i="3" s="1"/>
</calcChain>
</file>

<file path=xl/comments1.xml><?xml version="1.0" encoding="utf-8"?>
<comments xmlns="http://schemas.openxmlformats.org/spreadsheetml/2006/main">
  <authors>
    <author>Darejan Iakobishvili</author>
  </authors>
  <commentList>
    <comment ref="K35" authorId="0" shapeId="0">
      <text>
        <r>
          <rPr>
            <b/>
            <sz val="9"/>
            <color indexed="81"/>
            <rFont val="Tahoma"/>
            <charset val="1"/>
          </rPr>
          <t>Darejan Iakobishvili: საშტატოთი</t>
        </r>
      </text>
    </comment>
    <comment ref="Q1528" authorId="0" shapeId="0">
      <text>
        <r>
          <rPr>
            <b/>
            <sz val="9"/>
            <color indexed="81"/>
            <rFont val="Tahoma"/>
            <charset val="1"/>
          </rPr>
          <t>Darejan Iakobishvili:</t>
        </r>
        <r>
          <rPr>
            <sz val="9"/>
            <color indexed="81"/>
            <rFont val="Tahoma"/>
            <charset val="1"/>
          </rPr>
          <t xml:space="preserve">
პირობითად გავყავი</t>
        </r>
      </text>
    </comment>
    <comment ref="T1528" authorId="0" shapeId="0">
      <text>
        <r>
          <rPr>
            <b/>
            <sz val="9"/>
            <color indexed="81"/>
            <rFont val="Tahoma"/>
            <charset val="1"/>
          </rPr>
          <t>Darejan Iakobishvili:</t>
        </r>
        <r>
          <rPr>
            <sz val="9"/>
            <color indexed="81"/>
            <rFont val="Tahoma"/>
            <charset val="1"/>
          </rPr>
          <t xml:space="preserve">
პირობითად გავყავი</t>
        </r>
      </text>
    </comment>
    <comment ref="W1528" authorId="0" shapeId="0">
      <text>
        <r>
          <rPr>
            <b/>
            <sz val="9"/>
            <color indexed="81"/>
            <rFont val="Tahoma"/>
            <charset val="1"/>
          </rPr>
          <t>Darejan Iakobishvili:</t>
        </r>
        <r>
          <rPr>
            <sz val="9"/>
            <color indexed="81"/>
            <rFont val="Tahoma"/>
            <charset val="1"/>
          </rPr>
          <t xml:space="preserve">
პირობითად გავყავი</t>
        </r>
      </text>
    </comment>
  </commentList>
</comments>
</file>

<file path=xl/sharedStrings.xml><?xml version="1.0" encoding="utf-8"?>
<sst xmlns="http://schemas.openxmlformats.org/spreadsheetml/2006/main" count="2465" uniqueCount="271">
  <si>
    <t/>
  </si>
  <si>
    <t>2018 წლის ფაქტი</t>
  </si>
  <si>
    <t>2019 წლის გეგმა დამტკიცებული გეგმა</t>
  </si>
  <si>
    <t>2019 წლის ფაქტი</t>
  </si>
  <si>
    <t>დასახელება</t>
  </si>
  <si>
    <t>სულ ჯამი</t>
  </si>
  <si>
    <t>საბიუჯეტო სახსრები</t>
  </si>
  <si>
    <t>საკუთარი სახსრები</t>
  </si>
  <si>
    <t>სულ</t>
  </si>
  <si>
    <t>საბიუჯეტო სახსრები ფონდების გარეშე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</si>
  <si>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</si>
  <si>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</si>
  <si>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მომუშავეთა რიცხოვნობა</t>
  </si>
  <si>
    <t>შტატგარეშე მომუშავეთა რიცხოვნობა</t>
  </si>
  <si>
    <t>ხარჯები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</si>
  <si>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</si>
  <si>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</si>
  <si>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არაფინანსური აქტივების ზრდა</t>
  </si>
  <si>
    <t>ვალდებულებების კლება</t>
  </si>
  <si>
    <t>27 01</t>
  </si>
  <si>
    <t>27 01 01</t>
  </si>
  <si>
    <t>27 01 02</t>
  </si>
  <si>
    <t>27 01 02 01</t>
  </si>
  <si>
    <t>27 01 02 02</t>
  </si>
  <si>
    <t>27 01 02 03</t>
  </si>
  <si>
    <t>სამკურნალო საშუალებების ხარისხის სახელმწიფო კონტროლი</t>
  </si>
  <si>
    <t>27 01 02 03 01</t>
  </si>
  <si>
    <t>სამკურნალო საშუალებების ხარისხის სახელმწიფო კონტროლის მართვა</t>
  </si>
  <si>
    <t>27 01 02 03 02</t>
  </si>
  <si>
    <t>27 01 03</t>
  </si>
  <si>
    <t>27 01 04</t>
  </si>
  <si>
    <t>27 01 04 01</t>
  </si>
  <si>
    <t>27 01 04 02</t>
  </si>
  <si>
    <t>27 01 04 03</t>
  </si>
  <si>
    <t>27 01 04 04</t>
  </si>
  <si>
    <t>27 01 04 05</t>
  </si>
  <si>
    <t>27 01 04 06</t>
  </si>
  <si>
    <t>27 01 04 07</t>
  </si>
  <si>
    <t>27 01 04 08</t>
  </si>
  <si>
    <t>27 01 04 09</t>
  </si>
  <si>
    <t>27 01 04 10</t>
  </si>
  <si>
    <t>27 01 04 11</t>
  </si>
  <si>
    <t>27 01 04 12</t>
  </si>
  <si>
    <t>ოკუპირებული ტერიტორიებიდან დევნილთა იმერეთის, გურიის, რაჭა-ლეჩხუმისა და ქვემო სვანეთის ტერიტორიული ორგანო</t>
  </si>
  <si>
    <t>27 01 04 13</t>
  </si>
  <si>
    <t>ოკუპირებული ტერიტორიებიდან დევნილთა აჭარისა და სამეგრელო-ზემო სვანეთის ტერიტორიული ორგანო</t>
  </si>
  <si>
    <t>27 01 05</t>
  </si>
  <si>
    <t>27 01 06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</si>
  <si>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</si>
  <si>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</si>
  <si>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</si>
  <si>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</si>
  <si>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</si>
  <si>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</si>
  <si>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</si>
  <si>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</si>
  <si>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</si>
  <si>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</si>
  <si>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</si>
  <si>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</si>
  <si>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</si>
  <si>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</si>
  <si>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</si>
  <si>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</si>
  <si>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</si>
  <si>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</si>
  <si>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</si>
  <si>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</si>
  <si>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</si>
  <si>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</si>
  <si>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</si>
  <si>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</si>
  <si>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</si>
  <si>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</si>
  <si>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</si>
  <si>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</si>
  <si>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</si>
  <si>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</si>
  <si>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</si>
  <si>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</si>
  <si>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</si>
  <si>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27 03 02 06</t>
  </si>
  <si>
    <t>27 03 02 06 01</t>
  </si>
  <si>
    <t>27 03 02 06 02</t>
  </si>
  <si>
    <t>27 03 02 06 03</t>
  </si>
  <si>
    <t>27 03 02 07</t>
  </si>
  <si>
    <t>27 03 02 07 01</t>
  </si>
  <si>
    <t>27 03 02 07 02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</si>
  <si>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</si>
  <si>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</si>
  <si>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</si>
  <si>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</si>
  <si>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</si>
  <si>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</si>
  <si>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</si>
  <si>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</si>
  <si>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</si>
  <si>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</si>
  <si>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27 03 02 12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</si>
  <si>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</si>
  <si>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</si>
  <si>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</si>
  <si>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</si>
  <si>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</si>
  <si>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</si>
  <si>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</si>
  <si>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</si>
  <si>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</si>
  <si>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</si>
  <si>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</si>
  <si>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</si>
  <si>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</si>
  <si>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</si>
  <si>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</si>
  <si>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</si>
  <si>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</si>
  <si>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</si>
  <si>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</si>
  <si>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</si>
  <si>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</si>
  <si>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27 06 01</t>
  </si>
  <si>
    <t>27 06 02</t>
  </si>
  <si>
    <t>27 06 03</t>
  </si>
  <si>
    <t>27 06 03 01</t>
  </si>
  <si>
    <t>27 06 03 02</t>
  </si>
  <si>
    <t>27 06 03 03</t>
  </si>
  <si>
    <t>27 06 05</t>
  </si>
  <si>
    <t>27 06 06</t>
  </si>
  <si>
    <t>პროგრამული კოდი</t>
  </si>
  <si>
    <r>
      <rPr>
        <sz val="10"/>
        <color rgb="FF000000"/>
        <rFont val="Sylfaen"/>
      </rPr>
      <t>სხვა ხარჯები</t>
    </r>
  </si>
  <si>
    <t>7.10.7</t>
  </si>
  <si>
    <r>
      <rPr>
        <b/>
        <sz val="11"/>
        <color rgb="FF000000"/>
        <rFont val="Sylfaen"/>
      </rPr>
  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  </r>
  </si>
  <si>
    <r>
      <rPr>
        <sz val="10"/>
        <color rgb="FF000000"/>
        <rFont val="Sylfaen"/>
      </rPr>
      <t>სუბსიდიები</t>
    </r>
  </si>
  <si>
    <r>
      <rPr>
        <sz val="10"/>
        <color rgb="FF000000"/>
        <rFont val="Sylfaen"/>
      </rPr>
      <t>საქონელი და მომსახურება</t>
    </r>
  </si>
  <si>
    <r>
      <rPr>
        <sz val="10"/>
        <color rgb="FF000000"/>
        <rFont val="Sylfaen"/>
      </rPr>
      <t>სოციალური უზრუნველყოფა</t>
    </r>
  </si>
  <si>
    <t>სსიპ - სოციალური მომსახურების სააგენტო</t>
  </si>
  <si>
    <r>
      <rPr>
        <b/>
        <sz val="11"/>
        <color rgb="FF000000"/>
        <rFont val="Sylfaen"/>
      </rPr>
      <t>ოკუპირებულ ტერიტორიებზე არსებული უძრავი ქონების იდენტიფიკაცია და აღრიცხვა-დეკლარირება</t>
    </r>
  </si>
  <si>
    <r>
      <rPr>
        <b/>
        <sz val="11"/>
        <color rgb="FF000000"/>
        <rFont val="Sylfaen"/>
      </rPr>
      <t>დევნილი ოჯახების მიერ გრძელვადიანი საცხოვრებლით უზრუნველყოფის მიზნით შევსებული განაცხადების ელექტრონულ მოდულში ასახვა</t>
    </r>
  </si>
  <si>
    <r>
      <rPr>
        <b/>
        <sz val="11"/>
        <color rgb="FF000000"/>
        <rFont val="Sylfaen"/>
      </rPr>
      <t>იძულებით გადაადგილებულ პირთა განსახლებისა სოციალური და საცხოვრებელი პირობების შექმნა</t>
    </r>
  </si>
  <si>
    <r>
      <rPr>
        <b/>
        <sz val="11"/>
        <color rgb="FF000000"/>
        <rFont val="Sylfaen"/>
      </rPr>
      <t>განსახლების ადგილებში დევნილთა შენახვა და მათი საცხოვრებელი პირობების გაუმჯობესება</t>
    </r>
  </si>
  <si>
    <r>
      <rPr>
        <b/>
        <sz val="11"/>
        <color rgb="FF000000"/>
        <rFont val="Sylfaen"/>
      </rPr>
      <t>ეკომიგრანტთა მიგრაციის მართვა</t>
    </r>
  </si>
  <si>
    <r>
      <rPr>
        <b/>
        <sz val="11"/>
        <color rgb="FF000000"/>
        <rFont val="Sylfaen"/>
      </rPr>
      <t>სარეინტეგრაციო დახმარება საქართველოში დაბრუნებული მიგრანტებისათვის</t>
    </r>
  </si>
  <si>
    <r>
      <rPr>
        <b/>
        <sz val="11"/>
        <color rgb="FF000000"/>
        <rFont val="Sylfaen"/>
      </rPr>
      <t>იძულებით გადაადგილებულ პირთა და მიგრანტთა ხელშეწყობა</t>
    </r>
  </si>
  <si>
    <t>7.4.1.2</t>
  </si>
  <si>
    <r>
      <rPr>
        <b/>
        <sz val="11"/>
        <color rgb="FF000000"/>
        <rFont val="Sylfaen"/>
      </rPr>
      <t>სამუშაოს მაძიებელთა პროფესიული მომზადება-გადამზადება და კვალიფიკაციის ამაღლება</t>
    </r>
  </si>
  <si>
    <r>
      <rPr>
        <b/>
        <sz val="11"/>
        <color rgb="FF000000"/>
        <rFont val="Sylfaen"/>
      </rPr>
      <t>შრომის პირობების ინსპექტირება</t>
    </r>
  </si>
  <si>
    <r>
      <rPr>
        <b/>
        <sz val="11"/>
        <color rgb="FF000000"/>
        <rFont val="Sylfaen"/>
      </rPr>
      <t>დასაქმების ხელშეწყობის მომსახურებათა განვითარება</t>
    </r>
  </si>
  <si>
    <r>
      <rPr>
        <b/>
        <sz val="11"/>
        <color rgb="FF000000"/>
        <rFont val="Sylfaen"/>
      </rPr>
      <t>შრომისა და დასაქმების სისტემის რეფორმების პროგრამა</t>
    </r>
  </si>
  <si>
    <r>
      <rPr>
        <sz val="10"/>
        <color rgb="FF000000"/>
        <rFont val="Sylfaen"/>
      </rPr>
      <t>გრანტები</t>
    </r>
  </si>
  <si>
    <t>7.7.6</t>
  </si>
  <si>
    <r>
      <rPr>
        <b/>
        <sz val="11"/>
        <color rgb="FF000000"/>
        <rFont val="Sylfaen"/>
      </rPr>
      <t xml:space="preserve">სამედიცინო დაწესებულებათა რეაბილიტაცია და აღჭურვა </t>
    </r>
  </si>
  <si>
    <t>7.7.3.2</t>
  </si>
  <si>
    <t>7.9.5</t>
  </si>
  <si>
    <r>
      <rPr>
        <b/>
        <sz val="11"/>
        <color rgb="FF000000"/>
        <rFont val="Sylfaen"/>
      </rPr>
      <t>დიპლომისშემდგომი სამედიცინო განათლება</t>
    </r>
  </si>
  <si>
    <t>7.7.1.1</t>
  </si>
  <si>
    <r>
      <rPr>
        <b/>
        <sz val="11"/>
        <color rgb="FF000000"/>
        <rFont val="Sylfaen"/>
      </rPr>
      <t>ქრონიკული დაავადებების სამკურნალო მედიკამენტებით უზრუნველყოფა</t>
    </r>
  </si>
  <si>
    <r>
      <rPr>
        <b/>
        <sz val="11"/>
        <color rgb="FF000000"/>
        <rFont val="Sylfaen"/>
      </rPr>
      <t>თავდაცვის ძალებში გასაწვევ მოქალაქეთა სამედიცინო შემოწმება</t>
    </r>
  </si>
  <si>
    <r>
      <rPr>
        <b/>
        <sz val="11"/>
        <color rgb="FF000000"/>
        <rFont val="Sylfaen"/>
      </rPr>
      <t>რეფერალური მომსახურება</t>
    </r>
  </si>
  <si>
    <t>7.7.2.1</t>
  </si>
  <si>
    <r>
      <rPr>
        <b/>
        <sz val="11"/>
        <color rgb="FF000000"/>
        <rFont val="Sylfaen"/>
      </rPr>
      <t>სოფლის ექიმი</t>
    </r>
  </si>
  <si>
    <t>სსიპ - საგანგებო სიტუაციების კოორდინაციისა და გადაუდებელი დახმარების ცენტრი</t>
  </si>
  <si>
    <r>
      <rPr>
        <b/>
        <sz val="11"/>
        <color rgb="FF000000"/>
        <rFont val="Sylfaen"/>
      </rPr>
      <t xml:space="preserve">სასწრაფო  სამედიცინო გადაუდებელი დახმარება და სამედიცინო ტრანსპორტირება </t>
    </r>
  </si>
  <si>
    <r>
      <rPr>
        <b/>
        <sz val="11"/>
        <color rgb="FF000000"/>
        <rFont val="Sylfaen"/>
      </rPr>
      <t>სასწრაფო სამედიცინო დახმარება</t>
    </r>
  </si>
  <si>
    <r>
      <rPr>
        <b/>
        <sz val="11"/>
        <color rgb="FF000000"/>
        <rFont val="Sylfaen"/>
      </rPr>
      <t>სასწრაფო, გადაუდებელი დახმარება და სამედიცინო ტრანსპორტირება</t>
    </r>
  </si>
  <si>
    <t>7.7.4</t>
  </si>
  <si>
    <r>
      <rPr>
        <b/>
        <sz val="11"/>
        <color rgb="FF000000"/>
        <rFont val="Sylfaen"/>
      </rPr>
  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  </r>
  </si>
  <si>
    <t>7.7.2.2</t>
  </si>
  <si>
    <r>
      <rPr>
        <b/>
        <sz val="11"/>
        <color rgb="FF000000"/>
        <rFont val="Sylfaen"/>
      </rPr>
      <t>ინკურაბელურ პაციენტთა პალიატიური მზრუნველობა</t>
    </r>
  </si>
  <si>
    <r>
      <rPr>
        <b/>
        <sz val="11"/>
        <color rgb="FF000000"/>
        <rFont val="Sylfaen"/>
      </rPr>
      <t>დიალიზი და თირკმლის ტრანსპლანტაცია</t>
    </r>
  </si>
  <si>
    <r>
      <rPr>
        <b/>
        <sz val="11"/>
        <color rgb="FF000000"/>
        <rFont val="Sylfaen"/>
      </rPr>
      <t>ბავშვთა ონკოჰემატოლოგიური მომსახურება</t>
    </r>
  </si>
  <si>
    <r>
      <rPr>
        <b/>
        <sz val="11"/>
        <color rgb="FF000000"/>
        <rFont val="Sylfaen"/>
      </rPr>
      <t>დიაბეტის მართვა</t>
    </r>
  </si>
  <si>
    <r>
      <rPr>
        <b/>
        <sz val="11"/>
        <color rgb="FF000000"/>
        <rFont val="Sylfaen"/>
      </rPr>
      <t>ფსიქიკური ჯანმრთელობა</t>
    </r>
  </si>
  <si>
    <r>
      <rPr>
        <b/>
        <sz val="11"/>
        <color rgb="FF000000"/>
        <rFont val="Sylfaen"/>
      </rPr>
      <t>მოსახლეობისათვის სამედიცინო მომსახურების მიწოდება პრიორიტეტულ სფეროებში</t>
    </r>
  </si>
  <si>
    <r>
      <rPr>
        <b/>
        <sz val="11"/>
        <color rgb="FF000000"/>
        <rFont val="Sylfaen"/>
      </rPr>
      <t>ინფექციური დაავადებების მართვა</t>
    </r>
  </si>
  <si>
    <t>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</si>
  <si>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r>
      <rPr>
        <b/>
        <sz val="11"/>
        <color rgb="FF000000"/>
        <rFont val="Sylfaen"/>
      </rPr>
  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</si>
  <si>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r>
      <rPr>
        <b/>
        <sz val="11"/>
        <color rgb="FF000000"/>
        <rFont val="Sylfaen"/>
      </rPr>
      <t>C ჰეპატიტის მართვა</t>
    </r>
  </si>
  <si>
    <r>
      <rPr>
        <b/>
        <sz val="11"/>
        <color rgb="FF000000"/>
        <rFont val="Sylfaen"/>
      </rPr>
      <t>ჯანმრთელობის ხელშეწყობა</t>
    </r>
  </si>
  <si>
    <r>
      <rPr>
        <b/>
        <sz val="11"/>
        <color rgb="FF000000"/>
        <rFont val="Sylfaen"/>
      </rPr>
      <t>ნარკომანიით დაავადებულ პაციენტთა მკურნალობა</t>
    </r>
  </si>
  <si>
    <r>
      <rPr>
        <b/>
        <sz val="11"/>
        <color rgb="FF000000"/>
        <rFont val="Sylfaen"/>
      </rPr>
  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</si>
  <si>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7.7.3.3</t>
  </si>
  <si>
    <r>
      <rPr>
        <b/>
        <sz val="11"/>
        <color rgb="FF000000"/>
        <rFont val="Sylfaen"/>
      </rPr>
      <t>დედათა და ბავშვთა ჯანმრთელობა</t>
    </r>
  </si>
  <si>
    <r>
      <rPr>
        <sz val="10"/>
        <color rgb="FF000000"/>
        <rFont val="Sylfaen"/>
      </rPr>
      <t>შრომის ანაზღაურება</t>
    </r>
  </si>
  <si>
    <r>
      <rPr>
        <b/>
        <sz val="11"/>
        <color rgb="FF000000"/>
        <rFont val="Sylfaen"/>
      </rPr>
  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</si>
  <si>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r>
      <rPr>
        <b/>
        <sz val="11"/>
        <color rgb="FF000000"/>
        <rFont val="Sylfaen"/>
      </rPr>
      <t>აივ ინფექციის/შიდსი</t>
    </r>
  </si>
  <si>
    <r>
      <rPr>
        <b/>
        <sz val="11"/>
        <color rgb="FF000000"/>
        <rFont val="Sylfaen"/>
      </rPr>
      <t>აივ ინფექციის/შიდსის მართვა</t>
    </r>
  </si>
  <si>
    <r>
      <rPr>
        <b/>
        <sz val="11"/>
        <color rgb="FF000000"/>
        <rFont val="Sylfaen"/>
      </rPr>
  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  </r>
  </si>
  <si>
    <r>
      <rPr>
        <b/>
        <sz val="11"/>
        <color rgb="FF000000"/>
        <rFont val="Sylfaen"/>
      </rPr>
  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</si>
  <si>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r>
      <rPr>
        <b/>
        <sz val="11"/>
        <color rgb="FF000000"/>
        <rFont val="Sylfaen"/>
      </rPr>
      <t>ტუბერკულოზის მართვა</t>
    </r>
  </si>
  <si>
    <r>
      <rPr>
        <b/>
        <sz val="11"/>
        <color rgb="FF000000"/>
        <rFont val="Sylfaen"/>
      </rPr>
  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  </r>
  </si>
  <si>
    <r>
      <rPr>
        <b/>
        <sz val="11"/>
        <color rgb="FF000000"/>
        <rFont val="Sylfaen"/>
      </rPr>
      <t>უსაფრთხო სისხლი</t>
    </r>
  </si>
  <si>
    <r>
      <rPr>
        <b/>
        <sz val="11"/>
        <color rgb="FF000000"/>
        <rFont val="Sylfaen"/>
      </rPr>
      <t>ეპიდზედამხედველობა</t>
    </r>
  </si>
  <si>
    <r>
      <rPr>
        <b/>
        <sz val="11"/>
        <color rgb="FF000000"/>
        <rFont val="Sylfaen"/>
      </rPr>
      <t>იმუნიზაცია</t>
    </r>
  </si>
  <si>
    <r>
      <rPr>
        <b/>
        <sz val="11"/>
        <color rgb="FF000000"/>
        <rFont val="Sylfaen"/>
      </rPr>
      <t>დაავადებათა ადრეული გამოვლენა და სკრინინგი</t>
    </r>
  </si>
  <si>
    <r>
      <rPr>
        <b/>
        <sz val="11"/>
        <color rgb="FF000000"/>
        <rFont val="Sylfaen"/>
      </rPr>
      <t>საზოგადოებრივი ჯანმრთელობის დაცვა</t>
    </r>
  </si>
  <si>
    <r>
      <rPr>
        <b/>
        <sz val="11"/>
        <color rgb="FF000000"/>
        <rFont val="Sylfaen"/>
      </rPr>
      <t>მოსახლეობის საყოველთაო ჯანმრთელობის დაცვა</t>
    </r>
  </si>
  <si>
    <r>
      <rPr>
        <b/>
        <sz val="11"/>
        <color rgb="FF000000"/>
        <rFont val="Sylfaen"/>
      </rPr>
      <t>მოსახლეობის ჯანმრთელობის დაცვა</t>
    </r>
  </si>
  <si>
    <t>7.10.9</t>
  </si>
  <si>
    <t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</t>
  </si>
  <si>
    <r>
      <rPr>
        <b/>
        <sz val="11"/>
        <color rgb="FF000000"/>
        <rFont val="Sylfaen"/>
      </rPr>
  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  </r>
  </si>
  <si>
    <r>
      <rPr>
        <b/>
        <sz val="11"/>
        <color rgb="FF000000"/>
        <rFont val="Sylfaen"/>
      </rPr>
      <t>სოციალური შეღავათები მაღალმთიან დასახლებაში-მოხმარებული ელექტროენერგიის საფასური</t>
    </r>
  </si>
  <si>
    <r>
      <rPr>
        <b/>
        <sz val="11"/>
        <color rgb="FF000000"/>
        <rFont val="Sylfaen"/>
      </rPr>
      <t>სოციალური შეღავათები მაღალმთიან დასახლებაში-სხვა დანარჩენი კატეგორიებისთვის</t>
    </r>
  </si>
  <si>
    <t>7.10.4</t>
  </si>
  <si>
    <r>
      <rPr>
        <b/>
        <sz val="11"/>
        <color rgb="FF000000"/>
        <rFont val="Sylfaen"/>
      </rPr>
      <t>სოციალური შეღავათები მაღალმთიან დასახლებაში-სოციალური პაკეტის მიმღებ პირთა დანამატი</t>
    </r>
  </si>
  <si>
    <t>7.10.2</t>
  </si>
  <si>
    <r>
      <rPr>
        <b/>
        <sz val="11"/>
        <color rgb="FF000000"/>
        <rFont val="Sylfaen"/>
      </rPr>
      <t>სოციალური შეღავათები მაღალმთიან დასახლებაში-სახელმწიფო პენსიის მიმღებ პირთა დანამატი</t>
    </r>
  </si>
  <si>
    <r>
      <rPr>
        <b/>
        <sz val="11"/>
        <color rgb="FF000000"/>
        <rFont val="Sylfaen"/>
      </rPr>
      <t>სოციალური შეღავათები მაღალმთიან დასახლებაში</t>
    </r>
  </si>
  <si>
    <t>7.10.6</t>
  </si>
  <si>
    <r>
      <rPr>
        <b/>
        <sz val="11"/>
        <color rgb="FF000000"/>
        <rFont val="Sylfaen"/>
      </rPr>
  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  </r>
  </si>
  <si>
    <t>7.10.1.1</t>
  </si>
  <si>
    <r>
      <rPr>
        <b/>
        <sz val="11"/>
        <color rgb="FF000000"/>
        <rFont val="Sylfaen"/>
      </rPr>
      <t>განვითარების მძიმე და ღრმა შეფერხების მქონე ბავშვთა ბინაზე მოვლით უზრუნველყოფა</t>
    </r>
  </si>
  <si>
    <r>
      <rPr>
        <b/>
        <sz val="11"/>
        <color rgb="FF000000"/>
        <rFont val="Sylfaen"/>
      </rPr>
      <t>სათემო ორგანიზაციებში მომსახურებით უზრუნველყოფა</t>
    </r>
  </si>
  <si>
    <r>
      <rPr>
        <b/>
        <sz val="11"/>
        <color rgb="FF000000"/>
        <rFont val="Sylfaen"/>
      </rPr>
      <t>მიუსაფარ ბავშვთა თავშესაფრით უზრუნველყოფა</t>
    </r>
  </si>
  <si>
    <r>
      <rPr>
        <b/>
        <sz val="11"/>
        <color rgb="FF000000"/>
        <rFont val="Sylfaen"/>
      </rPr>
      <t>მცირე საოჯახო ტიპის სახლებში მომსახურებით უზრუნველყოფა</t>
    </r>
  </si>
  <si>
    <r>
      <rPr>
        <b/>
        <sz val="11"/>
        <color rgb="FF000000"/>
        <rFont val="Sylfaen"/>
      </rPr>
      <t>მინდობით აღზრდა</t>
    </r>
  </si>
  <si>
    <r>
      <rPr>
        <b/>
        <sz val="11"/>
        <color rgb="FF000000"/>
        <rFont val="Sylfaen"/>
      </rPr>
      <t>დედათა და ბავშვთა თავშესაფრით უზრუნველყოფა</t>
    </r>
  </si>
  <si>
    <r>
      <rPr>
        <b/>
        <sz val="11"/>
        <color rgb="FF000000"/>
        <rFont val="Sylfaen"/>
      </rPr>
      <t>ყრუთა კომუნიკაციის ხელშეწყობა</t>
    </r>
  </si>
  <si>
    <t>7.10.1.2</t>
  </si>
  <si>
    <r>
      <rPr>
        <b/>
        <sz val="11"/>
        <color rgb="FF000000"/>
        <rFont val="Sylfaen"/>
      </rPr>
      <t>დამხმარე საშუალებებით უზრუნველყოფა</t>
    </r>
  </si>
  <si>
    <r>
      <rPr>
        <b/>
        <sz val="11"/>
        <color rgb="FF000000"/>
        <rFont val="Sylfaen"/>
      </rPr>
      <t>დღის ცენტრებში მომსახურებით უზრუნველყოფა</t>
    </r>
  </si>
  <si>
    <r>
      <rPr>
        <b/>
        <sz val="11"/>
        <color rgb="FF000000"/>
        <rFont val="Sylfaen"/>
      </rPr>
      <t>ომის მონაწილეთა რეაბილიტაციის ხელშეწყობა</t>
    </r>
  </si>
  <si>
    <r>
      <rPr>
        <b/>
        <sz val="11"/>
        <color rgb="FF000000"/>
        <rFont val="Sylfaen"/>
      </rPr>
      <t>ბავშვთა რეაბილიტაცია/აბილიტაცია</t>
    </r>
  </si>
  <si>
    <r>
      <rPr>
        <b/>
        <sz val="11"/>
        <color rgb="FF000000"/>
        <rFont val="Sylfaen"/>
      </rPr>
      <t>ბავშვთა ადრეული განვითარების ხელშეწყობა</t>
    </r>
  </si>
  <si>
    <r>
      <rPr>
        <b/>
        <sz val="11"/>
        <color rgb="FF000000"/>
        <rFont val="Sylfaen"/>
      </rPr>
      <t>კრიზისულ მდგომარეობაში მყოფი ბავშვიანი ოჯახების დახმარება</t>
    </r>
  </si>
  <si>
    <r>
      <rPr>
        <b/>
        <sz val="11"/>
        <color rgb="FF000000"/>
        <rFont val="Sylfaen"/>
      </rPr>
      <t>სოციალური რეაბილიტაცია და ბავშვზე ზრუნვა</t>
    </r>
  </si>
  <si>
    <r>
      <rPr>
        <b/>
        <sz val="11"/>
        <color rgb="FF000000"/>
        <rFont val="Sylfaen"/>
      </rPr>
      <t>მოსახლეობის მიზნობრივი ჯგუფების სოციალური დახმარება</t>
    </r>
  </si>
  <si>
    <r>
      <rPr>
        <b/>
        <sz val="11"/>
        <color rgb="FF000000"/>
        <rFont val="Sylfaen"/>
      </rPr>
      <t>მოსახლეობის საპენსიო უზრუნველყოფა</t>
    </r>
  </si>
  <si>
    <r>
      <rPr>
        <b/>
        <sz val="11"/>
        <color rgb="FF000000"/>
        <rFont val="Sylfaen"/>
      </rPr>
      <t>მოსახლეობის სოციალური დაცვა</t>
    </r>
  </si>
  <si>
    <t>სსიპ - საარსებო წყაროებით უზრუნველყოფის სააგენტო</t>
  </si>
  <si>
    <r>
      <rPr>
        <b/>
        <sz val="11"/>
        <color rgb="FF000000"/>
        <rFont val="Sylfaen"/>
      </rPr>
      <t>საარსებო წყაროებით უზრუნველყოფა</t>
    </r>
  </si>
  <si>
    <r>
      <rPr>
        <b/>
        <sz val="11"/>
        <color rgb="FF000000"/>
        <rFont val="Sylfaen"/>
      </rPr>
      <t>საგანგებო სიტუაციების კოორდინაციისა და გადაუდებელი დახმარების მართვა</t>
    </r>
  </si>
  <si>
    <r>
      <rPr>
        <b/>
        <sz val="11"/>
        <color rgb="FF000000"/>
        <rFont val="Sylfaen"/>
      </rPr>
      <t>სახელმწიფო ზრუნვის, ადამიანით ვაჭრობის (ტრეფიკინგის) მსხვერპლთა დაცვისა და დახმარების მართვა</t>
    </r>
  </si>
  <si>
    <r>
      <rPr>
        <b/>
        <sz val="11"/>
        <color rgb="FF000000"/>
        <rFont val="Sylfaen"/>
      </rPr>
      <t>სსიპ - სოციალური მომსახურების სააგენტოს აჭარის ა.რ. ფილიალი</t>
    </r>
  </si>
  <si>
    <r>
      <rPr>
        <b/>
        <sz val="11"/>
        <color rgb="FF000000"/>
        <rFont val="Sylfaen"/>
      </rPr>
      <t>სსიპ - სოციალური მომსახურების სააგენტოს რაჭა-ლეჩხუმისა და ქვემო სვანეთის სამხარეო ცენტრი</t>
    </r>
  </si>
  <si>
    <r>
      <rPr>
        <b/>
        <sz val="11"/>
        <color rgb="FF000000"/>
        <rFont val="Sylfaen"/>
      </rPr>
      <t>სსიპ - სოციალური მომსახურების სააგენტოს გურიის სამხარეო ცენტრი</t>
    </r>
  </si>
  <si>
    <r>
      <rPr>
        <b/>
        <sz val="11"/>
        <color rgb="FF000000"/>
        <rFont val="Sylfaen"/>
      </rPr>
      <t>სსიპ - სოციალური მომსახურების სააგენტოს მცხეთა-მთიანეთის სამხარეო ცენტრი</t>
    </r>
  </si>
  <si>
    <r>
      <rPr>
        <b/>
        <sz val="11"/>
        <color rgb="FF000000"/>
        <rFont val="Sylfaen"/>
      </rPr>
      <t>სსიპ - სოციალური მომსახურების სააგენტოს სამცხე-ჯავახეთის სამხარეო ცენტრი</t>
    </r>
  </si>
  <si>
    <r>
      <rPr>
        <b/>
        <sz val="11"/>
        <color rgb="FF000000"/>
        <rFont val="Sylfaen"/>
      </rPr>
      <t>სსიპ - სოციალური მომსახურების სააგენტოს სამეგრელო-ზემო სვანეთის სამხარეო ცენტრი</t>
    </r>
  </si>
  <si>
    <r>
      <rPr>
        <b/>
        <sz val="11"/>
        <color rgb="FF000000"/>
        <rFont val="Sylfaen"/>
      </rPr>
      <t>სსიპ - სოციალური მომსახურების სააგენტოს შიდა ქართლის სამხარეო ცენტრი</t>
    </r>
  </si>
  <si>
    <r>
      <rPr>
        <b/>
        <sz val="11"/>
        <color rgb="FF000000"/>
        <rFont val="Sylfaen"/>
      </rPr>
      <t>სსიპ - სოციალური მომსახურების სააგენტოს ქვემო ქართლის სამხარეო ცენტრი</t>
    </r>
  </si>
  <si>
    <r>
      <rPr>
        <b/>
        <sz val="11"/>
        <color rgb="FF000000"/>
        <rFont val="Sylfaen"/>
      </rPr>
      <t>სსიპ - სოციალური მომსახურების სააგენტოს კახეთის სამხარეო ცენტრი</t>
    </r>
  </si>
  <si>
    <r>
      <rPr>
        <b/>
        <sz val="11"/>
        <color rgb="FF000000"/>
        <rFont val="Sylfaen"/>
      </rPr>
      <t>სსიპ - სოციალური მომსახურების სააგენტოს იმერეთის სამხარეო ცენტრი</t>
    </r>
  </si>
  <si>
    <r>
      <rPr>
        <b/>
        <sz val="11"/>
        <color rgb="FF000000"/>
        <rFont val="Sylfaen"/>
      </rPr>
      <t>სსიპ - სოციალური მომსახურების სააგენტო (აპარატი)</t>
    </r>
  </si>
  <si>
    <r>
      <rPr>
        <b/>
        <sz val="11"/>
        <color rgb="FF000000"/>
        <rFont val="Sylfaen"/>
      </rPr>
      <t>სოციალური და ჯანმრთელობის დაცვის პროგრამების მართვა</t>
    </r>
  </si>
  <si>
    <r>
      <rPr>
        <b/>
        <sz val="11"/>
        <color rgb="FF000000"/>
        <rFont val="Sylfaen"/>
      </rPr>
      <t>დაავადებათა კონტროლისა და ეპიდემიოლოგიური უსაფრთხოების პროგრამის მართვა</t>
    </r>
  </si>
  <si>
    <t>სსიპ - წამლის სააგენტო</t>
  </si>
  <si>
    <r>
      <rPr>
        <b/>
        <sz val="11"/>
        <color rgb="FF000000"/>
        <rFont val="Sylfaen"/>
      </rPr>
      <t>სამკურნალო საშუალებების ხარისხის სახელმწიფო კონტროლი</t>
    </r>
  </si>
  <si>
    <r>
      <rPr>
        <b/>
        <sz val="11"/>
        <color rgb="FF000000"/>
        <rFont val="Sylfaen"/>
      </rPr>
      <t>სამკურნალო საშუალებების ხარისხის სახელმწიფო კონტროლის მართვა</t>
    </r>
  </si>
  <si>
    <t>სსიპ - სამედიცინო საქმიანობის სახელმწიფო რეგულირების სააგენტო</t>
  </si>
  <si>
    <r>
      <rPr>
        <b/>
        <sz val="11"/>
        <color rgb="FF000000"/>
        <rFont val="Sylfaen"/>
      </rPr>
      <t>სამედიცინო-სოციალური ექსპერტიზა და კონტროლი</t>
    </r>
  </si>
  <si>
    <r>
      <rPr>
        <b/>
        <sz val="11"/>
        <color rgb="FF000000"/>
        <rFont val="Sylfaen"/>
      </rPr>
      <t xml:space="preserve">სამედიცინო საქმიანობის რეგულირების პროგრამა </t>
    </r>
  </si>
  <si>
    <r>
      <rPr>
        <b/>
        <sz val="11"/>
        <color rgb="FF000000"/>
        <rFont val="Sylfaen"/>
      </rPr>
      <t>სამედიცინო საქმიანობის რეგულირების პროგრამა</t>
    </r>
  </si>
  <si>
    <r>
      <rPr>
        <b/>
        <sz val="11"/>
        <color rgb="FF000000"/>
        <rFont val="Sylfaen"/>
      </rPr>
  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  </r>
  </si>
  <si>
    <r>
      <rPr>
        <b/>
        <sz val="11"/>
        <color rgb="FF000000"/>
        <rFont val="Sylfaen"/>
      </rPr>
  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  </r>
  </si>
  <si>
    <r>
      <rPr>
        <b/>
        <sz val="11"/>
        <color rgb="FF000000"/>
        <rFont val="Sylfaen"/>
      </rPr>
  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  </r>
  </si>
  <si>
    <t>ფუნქციონალური კოდი</t>
  </si>
  <si>
    <t>განმკარგავი</t>
  </si>
  <si>
    <t>2020-2023წ.წ.</t>
  </si>
  <si>
    <t>27 01 08</t>
  </si>
  <si>
    <t>27 01 08 01</t>
  </si>
  <si>
    <t>27 01 08 02</t>
  </si>
  <si>
    <t>სამკურნალო საშუალებების ხარისხის სახელმწიფო კონტროლის პროგრამა</t>
  </si>
  <si>
    <t>27 01 09</t>
  </si>
  <si>
    <t>შრომის ინსპექტირების ზედამხედველობა და მართვა</t>
  </si>
  <si>
    <t>სსიპ-წამლის სააგენტო</t>
  </si>
  <si>
    <t>სსიპ -შრომის ინსპექცია</t>
  </si>
  <si>
    <r>
      <t xml:space="preserve">2020 წლის გეგმა ჭერის ფარგლებში </t>
    </r>
    <r>
      <rPr>
        <b/>
        <sz val="11"/>
        <color rgb="FFFF0000"/>
        <rFont val="Sylfaen"/>
        <family val="1"/>
        <charset val="204"/>
      </rPr>
      <t>(წარმოდგენილები)</t>
    </r>
  </si>
  <si>
    <t>2019 წლის დაზუსტებული გეგმა (19.08.2019წ.)</t>
  </si>
  <si>
    <t>2020 (BDD)</t>
  </si>
  <si>
    <r>
      <t xml:space="preserve">2020 წლის გეგმა ჭერს ზევით </t>
    </r>
    <r>
      <rPr>
        <b/>
        <sz val="11"/>
        <color rgb="FFFF0000"/>
        <rFont val="Sylfaen"/>
        <family val="1"/>
        <charset val="204"/>
      </rPr>
      <t>(წარმოდგენილები)</t>
    </r>
  </si>
  <si>
    <t>საერთაშორისო დაცვის მქონე პირთა ინტეგრაციის ხელშეწყობა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</si>
</sst>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₾&quot;_-;\-* #,##0\ &quot;₾&quot;_-;_-* &quot;-&quot;\ &quot;₾&quot;_-;_-@_-"/>
    <numFmt numFmtId="41" formatCode="_-* #,##0\ _₾_-;\-* #,##0\ _₾_-;_-* &quot;-&quot;\ _₾_-;_-@_-"/>
    <numFmt numFmtId="44" formatCode="_-* #,##0.00\ &quot;₾&quot;_-;\-* #,##0.00\ &quot;₾&quot;_-;_-* &quot;-&quot;??\ &quot;₾&quot;_-;_-@_-"/>
    <numFmt numFmtId="43" formatCode="_-* #,##0.00\ _₾_-;\-* #,##0.00\ _₾_-;_-* &quot;-&quot;??\ _₾_-;_-@_-"/>
    <numFmt numFmtId="164" formatCode="_-* #,##0.00000\ _₾_-;\-* #,##0.00000\ _₾_-;_-* &quot;-&quot;??\ _₾_-;_-@_-"/>
  </numFmts>
  <fonts count="22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Sylfaen"/>
    </font>
    <font>
      <b/>
      <sz val="10"/>
      <color rgb="FF000000"/>
      <name val="Arial"/>
    </font>
    <font>
      <b/>
      <sz val="11"/>
      <color rgb="FF000000"/>
      <name val="Sylfaen"/>
    </font>
    <font>
      <sz val="10"/>
      <color rgb="FFC00000"/>
      <name val="Sylfaen"/>
      <family val="1"/>
      <charset val="204"/>
    </font>
    <font>
      <b/>
      <sz val="10"/>
      <color theme="3"/>
      <name val="Sylfaen"/>
      <family val="1"/>
      <charset val="204"/>
    </font>
    <font>
      <b/>
      <sz val="9"/>
      <color theme="1"/>
      <name val="Sylfaen"/>
      <family val="1"/>
      <charset val="204"/>
    </font>
    <font>
      <sz val="10"/>
      <color rgb="FFC00000"/>
      <name val="Galibri"/>
      <charset val="1"/>
    </font>
    <font>
      <b/>
      <sz val="10"/>
      <color theme="3"/>
      <name val="Galibri"/>
      <charset val="1"/>
    </font>
    <font>
      <sz val="10"/>
      <color rgb="FF000000"/>
      <name val="Galibri"/>
      <charset val="1"/>
    </font>
    <font>
      <b/>
      <sz val="10"/>
      <color rgb="FF000000"/>
      <name val="Galibri"/>
      <charset val="1"/>
    </font>
    <font>
      <b/>
      <sz val="11"/>
      <color rgb="FF000000"/>
      <name val="Sylfaen"/>
      <family val="1"/>
      <charset val="204"/>
    </font>
    <font>
      <b/>
      <sz val="11"/>
      <color rgb="FFFF0000"/>
      <name val="Sylfaen"/>
      <family val="1"/>
      <charset val="204"/>
    </font>
    <font>
      <b/>
      <sz val="9"/>
      <color theme="1"/>
      <name val="Galibri"/>
      <charset val="1"/>
    </font>
    <font>
      <sz val="9"/>
      <color rgb="FF000000"/>
      <name val="Galibri"/>
      <charset val="1"/>
    </font>
    <font>
      <b/>
      <sz val="9"/>
      <color rgb="FF000000"/>
      <name val="Galibri"/>
      <charset val="1"/>
    </font>
    <font>
      <sz val="11"/>
      <color rgb="FFFF0000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 applyFont="1" applyFill="1" applyBorder="1"/>
    <xf numFmtId="0" fontId="3" fillId="0" borderId="0" xfId="0" applyFont="1" applyFill="1" applyBorder="1"/>
    <xf numFmtId="0" fontId="4" fillId="0" borderId="6" xfId="0" applyNumberFormat="1" applyFont="1" applyFill="1" applyBorder="1" applyAlignment="1">
      <alignment horizontal="right" vertical="center" wrapText="1" readingOrder="1"/>
    </xf>
    <xf numFmtId="0" fontId="5" fillId="0" borderId="6" xfId="0" applyNumberFormat="1" applyFont="1" applyFill="1" applyBorder="1" applyAlignment="1">
      <alignment horizontal="center" vertical="center" wrapText="1" readingOrder="1"/>
    </xf>
    <xf numFmtId="0" fontId="4" fillId="0" borderId="6" xfId="0" applyNumberFormat="1" applyFont="1" applyFill="1" applyBorder="1" applyAlignment="1">
      <alignment vertical="center" wrapText="1" indent="2" readingOrder="1"/>
    </xf>
    <xf numFmtId="0" fontId="6" fillId="0" borderId="6" xfId="0" applyNumberFormat="1" applyFont="1" applyFill="1" applyBorder="1" applyAlignment="1">
      <alignment horizontal="right" vertical="center" wrapText="1" readingOrder="1"/>
    </xf>
    <xf numFmtId="0" fontId="6" fillId="0" borderId="6" xfId="0" applyNumberFormat="1" applyFont="1" applyFill="1" applyBorder="1" applyAlignment="1">
      <alignment vertical="center" wrapText="1" readingOrder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7" fillId="0" borderId="6" xfId="0" applyNumberFormat="1" applyFont="1" applyFill="1" applyBorder="1" applyAlignment="1">
      <alignment vertical="center" wrapText="1" indent="1" readingOrder="1"/>
    </xf>
    <xf numFmtId="0" fontId="8" fillId="0" borderId="6" xfId="0" applyNumberFormat="1" applyFont="1" applyFill="1" applyBorder="1" applyAlignment="1">
      <alignment vertical="center" wrapText="1" indent="1" readingOrder="1"/>
    </xf>
    <xf numFmtId="0" fontId="9" fillId="0" borderId="6" xfId="0" applyNumberFormat="1" applyFont="1" applyFill="1" applyBorder="1" applyAlignment="1">
      <alignment vertical="center" wrapText="1" indent="3" readingOrder="1"/>
    </xf>
    <xf numFmtId="0" fontId="3" fillId="0" borderId="0" xfId="0" applyFont="1" applyFill="1" applyBorder="1"/>
    <xf numFmtId="0" fontId="3" fillId="0" borderId="0" xfId="0" applyFont="1" applyFill="1" applyBorder="1"/>
    <xf numFmtId="43" fontId="13" fillId="0" borderId="6" xfId="4" applyNumberFormat="1" applyFont="1" applyFill="1" applyBorder="1" applyAlignment="1">
      <alignment horizontal="right" vertical="center" wrapText="1" readingOrder="1"/>
    </xf>
    <xf numFmtId="43" fontId="10" fillId="0" borderId="6" xfId="4" applyNumberFormat="1" applyFont="1" applyFill="1" applyBorder="1" applyAlignment="1">
      <alignment horizontal="right" vertical="center" wrapText="1" readingOrder="1"/>
    </xf>
    <xf numFmtId="43" fontId="11" fillId="0" borderId="6" xfId="4" applyNumberFormat="1" applyFont="1" applyFill="1" applyBorder="1" applyAlignment="1">
      <alignment horizontal="right" vertical="center" wrapText="1" readingOrder="1"/>
    </xf>
    <xf numFmtId="43" fontId="12" fillId="0" borderId="6" xfId="4" applyNumberFormat="1" applyFont="1" applyFill="1" applyBorder="1" applyAlignment="1">
      <alignment horizontal="right" vertical="center" wrapText="1" readingOrder="1"/>
    </xf>
    <xf numFmtId="43" fontId="3" fillId="0" borderId="0" xfId="0" applyNumberFormat="1" applyFont="1" applyFill="1" applyBorder="1"/>
    <xf numFmtId="43" fontId="16" fillId="0" borderId="6" xfId="4" applyNumberFormat="1" applyFont="1" applyFill="1" applyBorder="1" applyAlignment="1">
      <alignment horizontal="right" vertical="center" wrapText="1" readingOrder="1"/>
    </xf>
    <xf numFmtId="43" fontId="17" fillId="0" borderId="6" xfId="4" applyNumberFormat="1" applyFont="1" applyFill="1" applyBorder="1" applyAlignment="1">
      <alignment horizontal="right" vertical="center" wrapText="1" readingOrder="1"/>
    </xf>
    <xf numFmtId="43" fontId="18" fillId="0" borderId="6" xfId="4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/>
    <xf numFmtId="43" fontId="3" fillId="0" borderId="0" xfId="4" applyFont="1" applyFill="1" applyBorder="1" applyAlignment="1">
      <alignment horizontal="left"/>
    </xf>
    <xf numFmtId="43" fontId="3" fillId="0" borderId="0" xfId="4" applyFont="1" applyFill="1" applyBorder="1"/>
    <xf numFmtId="0" fontId="3" fillId="0" borderId="0" xfId="0" applyFont="1" applyFill="1" applyBorder="1"/>
    <xf numFmtId="0" fontId="6" fillId="0" borderId="2" xfId="0" applyNumberFormat="1" applyFont="1" applyFill="1" applyBorder="1" applyAlignment="1">
      <alignment horizontal="center" vertical="center" wrapText="1" readingOrder="1"/>
    </xf>
    <xf numFmtId="0" fontId="14" fillId="0" borderId="6" xfId="0" applyNumberFormat="1" applyFont="1" applyFill="1" applyBorder="1" applyAlignment="1">
      <alignment vertical="center" wrapText="1" readingOrder="1"/>
    </xf>
    <xf numFmtId="43" fontId="19" fillId="0" borderId="0" xfId="0" applyNumberFormat="1" applyFont="1" applyFill="1" applyBorder="1"/>
    <xf numFmtId="43" fontId="12" fillId="2" borderId="6" xfId="4" applyNumberFormat="1" applyFont="1" applyFill="1" applyBorder="1" applyAlignment="1">
      <alignment horizontal="right" vertical="center" wrapText="1" readingOrder="1"/>
    </xf>
    <xf numFmtId="43" fontId="16" fillId="2" borderId="6" xfId="4" applyNumberFormat="1" applyFont="1" applyFill="1" applyBorder="1" applyAlignment="1">
      <alignment horizontal="right" vertical="center" wrapText="1" readingOrder="1"/>
    </xf>
    <xf numFmtId="164" fontId="13" fillId="0" borderId="6" xfId="4" applyNumberFormat="1" applyFont="1" applyFill="1" applyBorder="1" applyAlignment="1">
      <alignment horizontal="right" vertical="center" wrapText="1" readingOrder="1"/>
    </xf>
    <xf numFmtId="164" fontId="10" fillId="0" borderId="6" xfId="4" applyNumberFormat="1" applyFont="1" applyFill="1" applyBorder="1" applyAlignment="1">
      <alignment horizontal="right" vertical="center" wrapText="1" readingOrder="1"/>
    </xf>
    <xf numFmtId="164" fontId="11" fillId="0" borderId="6" xfId="4" applyNumberFormat="1" applyFont="1" applyFill="1" applyBorder="1" applyAlignment="1">
      <alignment horizontal="right" vertical="center" wrapText="1" readingOrder="1"/>
    </xf>
    <xf numFmtId="164" fontId="12" fillId="0" borderId="6" xfId="4" applyNumberFormat="1" applyFont="1" applyFill="1" applyBorder="1" applyAlignment="1">
      <alignment horizontal="right" vertical="center" wrapText="1" readingOrder="1"/>
    </xf>
    <xf numFmtId="164" fontId="16" fillId="0" borderId="6" xfId="4" applyNumberFormat="1" applyFont="1" applyFill="1" applyBorder="1" applyAlignment="1">
      <alignment horizontal="right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14" fillId="0" borderId="2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4" fillId="0" borderId="5" xfId="0" applyNumberFormat="1" applyFont="1" applyFill="1" applyBorder="1" applyAlignment="1">
      <alignment horizontal="center" vertical="center" wrapText="1" readingOrder="1"/>
    </xf>
  </cellXfs>
  <cellStyles count="7">
    <cellStyle name="Comma" xfId="4"/>
    <cellStyle name="Comma [0]" xfId="5"/>
    <cellStyle name="Currency" xfId="2"/>
    <cellStyle name="Currency [0]" xfId="3"/>
    <cellStyle name="Normal" xfId="0" builtinId="0"/>
    <cellStyle name="Normal 9" xfId="6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532"/>
  <sheetViews>
    <sheetView showGridLines="0" tabSelected="1" view="pageBreakPreview" zoomScale="80" zoomScaleNormal="80" zoomScaleSheetLayoutView="80" workbookViewId="0">
      <pane xSplit="3" ySplit="5" topLeftCell="Q339" activePane="bottomRight" state="frozen"/>
      <selection pane="topRight" activeCell="C1" sqref="C1"/>
      <selection pane="bottomLeft" activeCell="A6" sqref="A6"/>
      <selection pane="bottomRight" activeCell="Q360" sqref="Q360"/>
    </sheetView>
  </sheetViews>
  <sheetFormatPr defaultRowHeight="15"/>
  <cols>
    <col min="1" max="1" width="9.140625" style="13"/>
    <col min="2" max="2" width="13.7109375" style="1" customWidth="1"/>
    <col min="3" max="3" width="61.7109375" style="1" customWidth="1"/>
    <col min="4" max="4" width="19" style="1" customWidth="1"/>
    <col min="5" max="5" width="19.85546875" style="1" customWidth="1"/>
    <col min="6" max="6" width="15.140625" style="1" customWidth="1"/>
    <col min="7" max="7" width="18.5703125" style="1" customWidth="1"/>
    <col min="8" max="8" width="22.28515625" style="1" customWidth="1"/>
    <col min="9" max="9" width="17.85546875" style="1" customWidth="1"/>
    <col min="10" max="10" width="20.5703125" style="1" customWidth="1"/>
    <col min="11" max="11" width="21.28515625" style="1" customWidth="1"/>
    <col min="12" max="12" width="15.140625" style="1" customWidth="1"/>
    <col min="13" max="15" width="15.140625" style="25" hidden="1" customWidth="1"/>
    <col min="16" max="16" width="19.5703125" style="1" customWidth="1"/>
    <col min="17" max="17" width="21.28515625" style="1" customWidth="1"/>
    <col min="18" max="18" width="18.7109375" style="1" customWidth="1"/>
    <col min="19" max="19" width="19.5703125" style="25" customWidth="1"/>
    <col min="20" max="20" width="20.85546875" style="25" customWidth="1"/>
    <col min="21" max="21" width="17.7109375" style="25" customWidth="1"/>
    <col min="22" max="22" width="16.5703125" style="1" customWidth="1"/>
    <col min="23" max="23" width="20.85546875" style="1" customWidth="1"/>
    <col min="24" max="24" width="17.7109375" style="1" customWidth="1"/>
    <col min="25" max="25" width="60.42578125" style="1" customWidth="1"/>
    <col min="26" max="26" width="17" style="1" customWidth="1"/>
    <col min="27" max="27" width="10.42578125" style="1" customWidth="1"/>
    <col min="28" max="16384" width="9.140625" style="1"/>
  </cols>
  <sheetData>
    <row r="1" spans="1:26" ht="21" customHeight="1">
      <c r="E1" s="23">
        <v>140191141.44</v>
      </c>
    </row>
    <row r="2" spans="1:26" ht="18" customHeight="1">
      <c r="B2" s="36" t="s">
        <v>257</v>
      </c>
      <c r="C2" s="37"/>
      <c r="D2" s="18"/>
      <c r="E2" s="18">
        <f>E3-E6</f>
        <v>-133047474.51000071</v>
      </c>
      <c r="F2" s="18">
        <f>F3-F6</f>
        <v>0</v>
      </c>
      <c r="H2" s="18">
        <f>H3-H6</f>
        <v>0</v>
      </c>
      <c r="I2" s="18">
        <f>I3-I6</f>
        <v>0</v>
      </c>
      <c r="K2" s="18">
        <f>K3-K6</f>
        <v>0</v>
      </c>
      <c r="Q2" s="28">
        <f>Q3-Q6</f>
        <v>0</v>
      </c>
      <c r="R2" s="28">
        <f>R3-R6</f>
        <v>0</v>
      </c>
      <c r="T2" s="28">
        <f>T3-T6</f>
        <v>1138820000</v>
      </c>
      <c r="U2" s="28">
        <f>U3-U6</f>
        <v>404500</v>
      </c>
      <c r="W2" s="28"/>
      <c r="X2" s="28"/>
    </row>
    <row r="3" spans="1:26" ht="22.5" customHeight="1">
      <c r="D3" s="22"/>
      <c r="E3" s="18">
        <v>3523961288.9099998</v>
      </c>
      <c r="F3" s="1">
        <v>1151360.29</v>
      </c>
      <c r="H3" s="24">
        <v>3968400000</v>
      </c>
      <c r="I3" s="24">
        <v>1100000</v>
      </c>
      <c r="K3" s="24">
        <v>3968400000</v>
      </c>
      <c r="Q3" s="24">
        <v>4250000000</v>
      </c>
      <c r="R3" s="24">
        <v>1200000</v>
      </c>
      <c r="T3" s="24">
        <v>4250000000</v>
      </c>
      <c r="U3" s="24">
        <v>1200000</v>
      </c>
      <c r="W3" s="24"/>
      <c r="X3" s="24"/>
    </row>
    <row r="4" spans="1:26" ht="55.5" customHeight="1">
      <c r="B4" s="42" t="s">
        <v>128</v>
      </c>
      <c r="C4" s="42" t="s">
        <v>4</v>
      </c>
      <c r="D4" s="41" t="s">
        <v>1</v>
      </c>
      <c r="E4" s="39"/>
      <c r="F4" s="40"/>
      <c r="G4" s="41" t="s">
        <v>2</v>
      </c>
      <c r="H4" s="39"/>
      <c r="I4" s="40"/>
      <c r="J4" s="41" t="s">
        <v>267</v>
      </c>
      <c r="K4" s="39"/>
      <c r="L4" s="40"/>
      <c r="M4" s="41" t="s">
        <v>3</v>
      </c>
      <c r="N4" s="39"/>
      <c r="O4" s="40"/>
      <c r="P4" s="38" t="s">
        <v>268</v>
      </c>
      <c r="Q4" s="39"/>
      <c r="R4" s="40"/>
      <c r="S4" s="38" t="s">
        <v>266</v>
      </c>
      <c r="T4" s="39"/>
      <c r="U4" s="40"/>
      <c r="V4" s="38" t="s">
        <v>269</v>
      </c>
      <c r="W4" s="39"/>
      <c r="X4" s="40"/>
      <c r="Y4" s="7" t="s">
        <v>0</v>
      </c>
      <c r="Z4" s="7" t="s">
        <v>0</v>
      </c>
    </row>
    <row r="5" spans="1:26" ht="60">
      <c r="B5" s="43"/>
      <c r="C5" s="43"/>
      <c r="D5" s="7" t="s">
        <v>8</v>
      </c>
      <c r="E5" s="7" t="s">
        <v>9</v>
      </c>
      <c r="F5" s="7" t="s">
        <v>7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7</v>
      </c>
      <c r="M5" s="26" t="s">
        <v>8</v>
      </c>
      <c r="N5" s="26" t="s">
        <v>9</v>
      </c>
      <c r="O5" s="26" t="s">
        <v>7</v>
      </c>
      <c r="P5" s="7" t="s">
        <v>8</v>
      </c>
      <c r="Q5" s="7" t="s">
        <v>9</v>
      </c>
      <c r="R5" s="7" t="s">
        <v>7</v>
      </c>
      <c r="S5" s="26" t="s">
        <v>5</v>
      </c>
      <c r="T5" s="26" t="s">
        <v>6</v>
      </c>
      <c r="U5" s="26" t="s">
        <v>7</v>
      </c>
      <c r="V5" s="7" t="s">
        <v>5</v>
      </c>
      <c r="W5" s="7" t="s">
        <v>6</v>
      </c>
      <c r="X5" s="7" t="s">
        <v>7</v>
      </c>
      <c r="Y5" s="7" t="s">
        <v>256</v>
      </c>
      <c r="Z5" s="7" t="s">
        <v>255</v>
      </c>
    </row>
    <row r="6" spans="1:26" ht="45.75" thickBot="1">
      <c r="A6" s="13" t="str">
        <f>IF((D6+E6+F6+G6+H6+I6+J6+K6+L6+P6+Q6+R6+V6+W6+X6)&gt;0,"a","b")</f>
        <v>a</v>
      </c>
      <c r="B6" s="3" t="s">
        <v>10</v>
      </c>
      <c r="C6" s="6" t="s">
        <v>254</v>
      </c>
      <c r="D6" s="14">
        <f t="shared" ref="D6:X6" si="0">D20+D440+D776+D1336+D1350+D1406</f>
        <v>3658160123.7100005</v>
      </c>
      <c r="E6" s="14">
        <f t="shared" si="0"/>
        <v>3657008763.4200006</v>
      </c>
      <c r="F6" s="14">
        <f t="shared" si="0"/>
        <v>1151360.29</v>
      </c>
      <c r="G6" s="14">
        <f t="shared" si="0"/>
        <v>3969500000</v>
      </c>
      <c r="H6" s="14">
        <f t="shared" si="0"/>
        <v>3968400000</v>
      </c>
      <c r="I6" s="14">
        <f t="shared" si="0"/>
        <v>1100000</v>
      </c>
      <c r="J6" s="14">
        <f t="shared" si="0"/>
        <v>3969617470</v>
      </c>
      <c r="K6" s="14">
        <f t="shared" si="0"/>
        <v>3968400000</v>
      </c>
      <c r="L6" s="14">
        <f t="shared" si="0"/>
        <v>1217470</v>
      </c>
      <c r="M6" s="14">
        <f t="shared" ref="M6:O6" si="1">M20+M440+M776+M1336+M1350+M1406</f>
        <v>0</v>
      </c>
      <c r="N6" s="14">
        <f t="shared" si="1"/>
        <v>0</v>
      </c>
      <c r="O6" s="14">
        <f t="shared" si="1"/>
        <v>0</v>
      </c>
      <c r="P6" s="14">
        <f t="shared" si="0"/>
        <v>4154713000</v>
      </c>
      <c r="Q6" s="14">
        <f t="shared" si="0"/>
        <v>4250000000</v>
      </c>
      <c r="R6" s="14">
        <f t="shared" si="0"/>
        <v>1200000</v>
      </c>
      <c r="S6" s="14">
        <f t="shared" ref="S6:U6" si="2">S20+S440+S776+S1336+S1350+S1406</f>
        <v>3111975500</v>
      </c>
      <c r="T6" s="14">
        <f t="shared" si="2"/>
        <v>3111180000</v>
      </c>
      <c r="U6" s="14">
        <f t="shared" si="2"/>
        <v>795500</v>
      </c>
      <c r="V6" s="14">
        <f t="shared" si="0"/>
        <v>228760900</v>
      </c>
      <c r="W6" s="14">
        <f t="shared" si="0"/>
        <v>227965400</v>
      </c>
      <c r="X6" s="14">
        <f t="shared" si="0"/>
        <v>795500</v>
      </c>
      <c r="Y6" s="5"/>
      <c r="Z6" s="5" t="s">
        <v>0</v>
      </c>
    </row>
    <row r="7" spans="1:26" ht="16.5" thickTop="1" thickBot="1">
      <c r="A7" s="13" t="str">
        <f>IF((D7+E7+F7+G7+H7+I7+J7+K7+L7+P7+Q7+R7+V7+W7+X7)&gt;0,"a","b")</f>
        <v>a</v>
      </c>
      <c r="B7" s="3" t="s">
        <v>0</v>
      </c>
      <c r="C7" s="9" t="s">
        <v>12</v>
      </c>
      <c r="D7" s="15">
        <f t="shared" ref="D7:X7" si="3">D21+D441+D777+D1337+D1351+D1407</f>
        <v>2876</v>
      </c>
      <c r="E7" s="15">
        <f t="shared" si="3"/>
        <v>2876</v>
      </c>
      <c r="F7" s="15">
        <f t="shared" si="3"/>
        <v>0</v>
      </c>
      <c r="G7" s="15">
        <f t="shared" si="3"/>
        <v>2667</v>
      </c>
      <c r="H7" s="15">
        <f t="shared" si="3"/>
        <v>2667</v>
      </c>
      <c r="I7" s="15">
        <f t="shared" si="3"/>
        <v>0</v>
      </c>
      <c r="J7" s="15">
        <f t="shared" si="3"/>
        <v>2579</v>
      </c>
      <c r="K7" s="15">
        <f t="shared" si="3"/>
        <v>2579</v>
      </c>
      <c r="L7" s="15">
        <f t="shared" si="3"/>
        <v>0</v>
      </c>
      <c r="M7" s="15">
        <f t="shared" ref="M7:O7" si="4">M21+M441+M777+M1337+M1351+M1407</f>
        <v>0</v>
      </c>
      <c r="N7" s="15">
        <f t="shared" si="4"/>
        <v>0</v>
      </c>
      <c r="O7" s="15">
        <f t="shared" si="4"/>
        <v>0</v>
      </c>
      <c r="P7" s="15">
        <f t="shared" si="3"/>
        <v>2764</v>
      </c>
      <c r="Q7" s="15">
        <f t="shared" si="3"/>
        <v>2764</v>
      </c>
      <c r="R7" s="15">
        <f t="shared" si="3"/>
        <v>0</v>
      </c>
      <c r="S7" s="15">
        <f t="shared" ref="S7:U7" si="5">S21+S441+S777+S1337+S1351+S1407</f>
        <v>2335</v>
      </c>
      <c r="T7" s="15">
        <f t="shared" si="5"/>
        <v>2335</v>
      </c>
      <c r="U7" s="15">
        <f t="shared" si="5"/>
        <v>0</v>
      </c>
      <c r="V7" s="15">
        <f t="shared" si="3"/>
        <v>2363</v>
      </c>
      <c r="W7" s="15">
        <f t="shared" si="3"/>
        <v>2363</v>
      </c>
      <c r="X7" s="15">
        <f t="shared" si="3"/>
        <v>0</v>
      </c>
      <c r="Y7" s="2"/>
      <c r="Z7" s="2"/>
    </row>
    <row r="8" spans="1:26" ht="16.5" thickTop="1" thickBot="1">
      <c r="A8" s="13" t="str">
        <f t="shared" ref="A8:A71" si="6">IF((D8+E8+F8+G8+H8+I8+J8+K8+L8+P8+Q8+R8+V8+W8+X8)&gt;0,"a","b")</f>
        <v>a</v>
      </c>
      <c r="B8" s="3" t="s">
        <v>0</v>
      </c>
      <c r="C8" s="9" t="s">
        <v>13</v>
      </c>
      <c r="D8" s="15">
        <f t="shared" ref="D8:X8" si="7">D22+D442+D778+D1338+D1352+D1408</f>
        <v>4667</v>
      </c>
      <c r="E8" s="15">
        <f t="shared" si="7"/>
        <v>4667</v>
      </c>
      <c r="F8" s="15">
        <f t="shared" si="7"/>
        <v>0</v>
      </c>
      <c r="G8" s="15">
        <f t="shared" si="7"/>
        <v>5374</v>
      </c>
      <c r="H8" s="15">
        <f t="shared" si="7"/>
        <v>5374</v>
      </c>
      <c r="I8" s="15">
        <f t="shared" si="7"/>
        <v>0</v>
      </c>
      <c r="J8" s="15">
        <f t="shared" si="7"/>
        <v>1102</v>
      </c>
      <c r="K8" s="15">
        <f t="shared" si="7"/>
        <v>1102</v>
      </c>
      <c r="L8" s="15">
        <f t="shared" si="7"/>
        <v>0</v>
      </c>
      <c r="M8" s="15">
        <f t="shared" ref="M8:O8" si="8">M22+M442+M778+M1338+M1352+M1408</f>
        <v>0</v>
      </c>
      <c r="N8" s="15">
        <f t="shared" si="8"/>
        <v>0</v>
      </c>
      <c r="O8" s="15">
        <f t="shared" si="8"/>
        <v>0</v>
      </c>
      <c r="P8" s="15">
        <f t="shared" si="7"/>
        <v>1286</v>
      </c>
      <c r="Q8" s="15">
        <f t="shared" si="7"/>
        <v>4856</v>
      </c>
      <c r="R8" s="15">
        <f t="shared" si="7"/>
        <v>0</v>
      </c>
      <c r="S8" s="15">
        <f t="shared" ref="S8:U8" si="9">S22+S442+S778+S1338+S1352+S1408</f>
        <v>1010</v>
      </c>
      <c r="T8" s="15">
        <f t="shared" si="9"/>
        <v>1010</v>
      </c>
      <c r="U8" s="15">
        <f t="shared" si="9"/>
        <v>0</v>
      </c>
      <c r="V8" s="15">
        <f t="shared" si="7"/>
        <v>948</v>
      </c>
      <c r="W8" s="15">
        <f t="shared" si="7"/>
        <v>948</v>
      </c>
      <c r="X8" s="15">
        <f t="shared" si="7"/>
        <v>0</v>
      </c>
      <c r="Y8" s="2"/>
      <c r="Z8" s="2"/>
    </row>
    <row r="9" spans="1:26" ht="16.5" thickTop="1" thickBot="1">
      <c r="A9" s="13" t="str">
        <f t="shared" si="6"/>
        <v>a</v>
      </c>
      <c r="B9" s="3" t="s">
        <v>0</v>
      </c>
      <c r="C9" s="10" t="s">
        <v>14</v>
      </c>
      <c r="D9" s="16">
        <f t="shared" ref="D9:X9" si="10">D23+D443+D779+D1339+D1353+D1409</f>
        <v>3544664583.1400003</v>
      </c>
      <c r="E9" s="16">
        <f t="shared" si="10"/>
        <v>3543535218.7400007</v>
      </c>
      <c r="F9" s="16">
        <f t="shared" si="10"/>
        <v>1129364.3999999999</v>
      </c>
      <c r="G9" s="16">
        <f t="shared" si="10"/>
        <v>3924729000</v>
      </c>
      <c r="H9" s="16">
        <f t="shared" si="10"/>
        <v>3923665000</v>
      </c>
      <c r="I9" s="16">
        <f t="shared" si="10"/>
        <v>1064000</v>
      </c>
      <c r="J9" s="16">
        <f t="shared" si="10"/>
        <v>3919695020</v>
      </c>
      <c r="K9" s="16">
        <f t="shared" si="10"/>
        <v>3918571550</v>
      </c>
      <c r="L9" s="16">
        <f t="shared" si="10"/>
        <v>1123470</v>
      </c>
      <c r="M9" s="16">
        <f t="shared" ref="M9:O9" si="11">M23+M443+M779+M1339+M1353+M1409</f>
        <v>0</v>
      </c>
      <c r="N9" s="16">
        <f t="shared" si="11"/>
        <v>0</v>
      </c>
      <c r="O9" s="16">
        <f t="shared" si="11"/>
        <v>0</v>
      </c>
      <c r="P9" s="16">
        <f t="shared" si="10"/>
        <v>3061762000</v>
      </c>
      <c r="Q9" s="16">
        <f t="shared" si="10"/>
        <v>3061013000</v>
      </c>
      <c r="R9" s="16">
        <f t="shared" si="10"/>
        <v>749000</v>
      </c>
      <c r="S9" s="16">
        <f t="shared" ref="S9:U9" si="12">S23+S443+S779+S1339+S1353+S1409</f>
        <v>3086767500</v>
      </c>
      <c r="T9" s="16">
        <f t="shared" si="12"/>
        <v>3085983000</v>
      </c>
      <c r="U9" s="16">
        <f t="shared" si="12"/>
        <v>784500</v>
      </c>
      <c r="V9" s="16">
        <f t="shared" si="10"/>
        <v>173299700</v>
      </c>
      <c r="W9" s="16">
        <f t="shared" si="10"/>
        <v>172515200</v>
      </c>
      <c r="X9" s="16">
        <f t="shared" si="10"/>
        <v>784500</v>
      </c>
      <c r="Y9" s="2"/>
      <c r="Z9" s="2"/>
    </row>
    <row r="10" spans="1:26" ht="16.5" thickTop="1" thickBot="1">
      <c r="A10" s="13" t="str">
        <f t="shared" si="6"/>
        <v>a</v>
      </c>
      <c r="B10" s="3" t="s">
        <v>0</v>
      </c>
      <c r="C10" s="4" t="s">
        <v>182</v>
      </c>
      <c r="D10" s="17">
        <f t="shared" ref="D10:X10" si="13">D24+D444+D780+D1340+D1354+D1410</f>
        <v>32475841.150000002</v>
      </c>
      <c r="E10" s="17">
        <f t="shared" si="13"/>
        <v>31957104.949999999</v>
      </c>
      <c r="F10" s="17">
        <f t="shared" si="13"/>
        <v>518736.2</v>
      </c>
      <c r="G10" s="17">
        <f t="shared" si="13"/>
        <v>33700000</v>
      </c>
      <c r="H10" s="17">
        <f t="shared" si="13"/>
        <v>33210000</v>
      </c>
      <c r="I10" s="17">
        <f t="shared" si="13"/>
        <v>490000</v>
      </c>
      <c r="J10" s="17">
        <f t="shared" si="13"/>
        <v>33597000</v>
      </c>
      <c r="K10" s="17">
        <f t="shared" si="13"/>
        <v>33151000</v>
      </c>
      <c r="L10" s="17">
        <f t="shared" si="13"/>
        <v>446000</v>
      </c>
      <c r="M10" s="17">
        <f t="shared" ref="M10:O10" si="14">M24+M444+M780+M1340+M1354+M1410</f>
        <v>0</v>
      </c>
      <c r="N10" s="17">
        <f t="shared" si="14"/>
        <v>0</v>
      </c>
      <c r="O10" s="17">
        <f t="shared" si="14"/>
        <v>0</v>
      </c>
      <c r="P10" s="17">
        <f t="shared" si="13"/>
        <v>8393000</v>
      </c>
      <c r="Q10" s="17">
        <f t="shared" si="13"/>
        <v>8043000</v>
      </c>
      <c r="R10" s="17">
        <f t="shared" si="13"/>
        <v>350000</v>
      </c>
      <c r="S10" s="17">
        <f t="shared" ref="S10:U10" si="15">S24+S444+S780+S1340+S1354+S1410</f>
        <v>27377000</v>
      </c>
      <c r="T10" s="17">
        <f t="shared" si="15"/>
        <v>27007000</v>
      </c>
      <c r="U10" s="17">
        <f t="shared" si="15"/>
        <v>370000</v>
      </c>
      <c r="V10" s="17">
        <f t="shared" si="13"/>
        <v>33662400</v>
      </c>
      <c r="W10" s="17">
        <f t="shared" si="13"/>
        <v>33292400</v>
      </c>
      <c r="X10" s="17">
        <f t="shared" si="13"/>
        <v>370000</v>
      </c>
      <c r="Y10" s="2"/>
      <c r="Z10" s="2"/>
    </row>
    <row r="11" spans="1:26" ht="16.5" thickTop="1" thickBot="1">
      <c r="A11" s="13" t="str">
        <f t="shared" si="6"/>
        <v>a</v>
      </c>
      <c r="B11" s="3" t="s">
        <v>0</v>
      </c>
      <c r="C11" s="4" t="s">
        <v>133</v>
      </c>
      <c r="D11" s="17">
        <f t="shared" ref="D11:X11" si="16">D25+D445+D781+D1341+D1355+D1411</f>
        <v>102310902.45000002</v>
      </c>
      <c r="E11" s="17">
        <f t="shared" si="16"/>
        <v>101800242.10000002</v>
      </c>
      <c r="F11" s="17">
        <f t="shared" si="16"/>
        <v>510660.35</v>
      </c>
      <c r="G11" s="17">
        <f t="shared" si="16"/>
        <v>119884000</v>
      </c>
      <c r="H11" s="17">
        <f t="shared" si="16"/>
        <v>119343000</v>
      </c>
      <c r="I11" s="17">
        <f t="shared" si="16"/>
        <v>541000</v>
      </c>
      <c r="J11" s="17">
        <f t="shared" si="16"/>
        <v>120280060</v>
      </c>
      <c r="K11" s="17">
        <f t="shared" si="16"/>
        <v>119684590</v>
      </c>
      <c r="L11" s="17">
        <f t="shared" si="16"/>
        <v>595470</v>
      </c>
      <c r="M11" s="17">
        <f t="shared" ref="M11:O11" si="17">M25+M445+M781+M1341+M1355+M1411</f>
        <v>0</v>
      </c>
      <c r="N11" s="17">
        <f t="shared" si="17"/>
        <v>0</v>
      </c>
      <c r="O11" s="17">
        <f t="shared" si="17"/>
        <v>0</v>
      </c>
      <c r="P11" s="17">
        <f t="shared" si="16"/>
        <v>23462000</v>
      </c>
      <c r="Q11" s="17">
        <f t="shared" si="16"/>
        <v>23088000</v>
      </c>
      <c r="R11" s="17">
        <f t="shared" si="16"/>
        <v>374000</v>
      </c>
      <c r="S11" s="17">
        <f t="shared" ref="S11:U11" si="18">S25+S445+S781+S1341+S1355+S1411</f>
        <v>29683000</v>
      </c>
      <c r="T11" s="17">
        <f t="shared" si="18"/>
        <v>29296000</v>
      </c>
      <c r="U11" s="17">
        <f t="shared" si="18"/>
        <v>387000</v>
      </c>
      <c r="V11" s="17">
        <f t="shared" si="16"/>
        <v>26901900</v>
      </c>
      <c r="W11" s="17">
        <f t="shared" si="16"/>
        <v>26514900</v>
      </c>
      <c r="X11" s="17">
        <f t="shared" si="16"/>
        <v>387000</v>
      </c>
      <c r="Y11" s="2"/>
      <c r="Z11" s="2"/>
    </row>
    <row r="12" spans="1:26" ht="16.5" thickTop="1" thickBot="1">
      <c r="A12" s="13" t="str">
        <f t="shared" si="6"/>
        <v>a</v>
      </c>
      <c r="B12" s="3" t="s">
        <v>0</v>
      </c>
      <c r="C12" s="4" t="s">
        <v>132</v>
      </c>
      <c r="D12" s="17">
        <f t="shared" ref="D12:X12" si="19">D26+D446+D782+D1342+D1356+D1412</f>
        <v>0</v>
      </c>
      <c r="E12" s="17">
        <f t="shared" si="19"/>
        <v>0</v>
      </c>
      <c r="F12" s="17">
        <f t="shared" si="19"/>
        <v>0</v>
      </c>
      <c r="G12" s="17">
        <f t="shared" si="19"/>
        <v>0</v>
      </c>
      <c r="H12" s="17">
        <f t="shared" si="19"/>
        <v>0</v>
      </c>
      <c r="I12" s="17">
        <f t="shared" si="19"/>
        <v>0</v>
      </c>
      <c r="J12" s="17">
        <f t="shared" si="19"/>
        <v>930000</v>
      </c>
      <c r="K12" s="17">
        <f t="shared" si="19"/>
        <v>930000</v>
      </c>
      <c r="L12" s="17">
        <f t="shared" si="19"/>
        <v>0</v>
      </c>
      <c r="M12" s="17">
        <f t="shared" ref="M12:O12" si="20">M26+M446+M782+M1342+M1356+M1412</f>
        <v>0</v>
      </c>
      <c r="N12" s="17">
        <f t="shared" si="20"/>
        <v>0</v>
      </c>
      <c r="O12" s="17">
        <f t="shared" si="20"/>
        <v>0</v>
      </c>
      <c r="P12" s="17">
        <f t="shared" si="19"/>
        <v>700000</v>
      </c>
      <c r="Q12" s="17">
        <f t="shared" si="19"/>
        <v>700000</v>
      </c>
      <c r="R12" s="17">
        <f t="shared" si="19"/>
        <v>0</v>
      </c>
      <c r="S12" s="17">
        <f t="shared" ref="S12:U12" si="21">S26+S446+S782+S1342+S1356+S1412</f>
        <v>700000</v>
      </c>
      <c r="T12" s="17">
        <f t="shared" si="21"/>
        <v>700000</v>
      </c>
      <c r="U12" s="17">
        <f t="shared" si="21"/>
        <v>0</v>
      </c>
      <c r="V12" s="17">
        <f t="shared" si="19"/>
        <v>700000</v>
      </c>
      <c r="W12" s="17">
        <f t="shared" si="19"/>
        <v>700000</v>
      </c>
      <c r="X12" s="17">
        <f t="shared" si="19"/>
        <v>0</v>
      </c>
      <c r="Y12" s="2"/>
      <c r="Z12" s="2"/>
    </row>
    <row r="13" spans="1:26" ht="16.5" thickTop="1" thickBot="1">
      <c r="A13" s="13" t="str">
        <f t="shared" si="6"/>
        <v>a</v>
      </c>
      <c r="B13" s="3" t="s">
        <v>0</v>
      </c>
      <c r="C13" s="4" t="s">
        <v>148</v>
      </c>
      <c r="D13" s="17">
        <f t="shared" ref="D13:X13" si="22">D27+D447+D783+D1343+D1357+D1413</f>
        <v>2500352.46</v>
      </c>
      <c r="E13" s="17">
        <f t="shared" si="22"/>
        <v>2500352.46</v>
      </c>
      <c r="F13" s="17">
        <f t="shared" si="22"/>
        <v>0</v>
      </c>
      <c r="G13" s="17">
        <f t="shared" si="22"/>
        <v>2493000</v>
      </c>
      <c r="H13" s="17">
        <f t="shared" si="22"/>
        <v>2493000</v>
      </c>
      <c r="I13" s="17">
        <f t="shared" si="22"/>
        <v>0</v>
      </c>
      <c r="J13" s="17">
        <f t="shared" si="22"/>
        <v>2552100</v>
      </c>
      <c r="K13" s="17">
        <f t="shared" si="22"/>
        <v>2552100</v>
      </c>
      <c r="L13" s="17">
        <f t="shared" si="22"/>
        <v>0</v>
      </c>
      <c r="M13" s="17">
        <f t="shared" ref="M13:O13" si="23">M27+M447+M783+M1343+M1357+M1413</f>
        <v>0</v>
      </c>
      <c r="N13" s="17">
        <f t="shared" si="23"/>
        <v>0</v>
      </c>
      <c r="O13" s="17">
        <f t="shared" si="23"/>
        <v>0</v>
      </c>
      <c r="P13" s="17">
        <f t="shared" si="22"/>
        <v>50000</v>
      </c>
      <c r="Q13" s="17">
        <f t="shared" si="22"/>
        <v>50000</v>
      </c>
      <c r="R13" s="17">
        <f t="shared" si="22"/>
        <v>0</v>
      </c>
      <c r="S13" s="17">
        <f t="shared" ref="S13:U13" si="24">S27+S447+S783+S1343+S1357+S1413</f>
        <v>95000</v>
      </c>
      <c r="T13" s="17">
        <f t="shared" si="24"/>
        <v>95000</v>
      </c>
      <c r="U13" s="17">
        <f t="shared" si="24"/>
        <v>0</v>
      </c>
      <c r="V13" s="17">
        <f t="shared" si="22"/>
        <v>95000</v>
      </c>
      <c r="W13" s="17">
        <f t="shared" si="22"/>
        <v>95000</v>
      </c>
      <c r="X13" s="17">
        <f t="shared" si="22"/>
        <v>0</v>
      </c>
      <c r="Y13" s="2"/>
      <c r="Z13" s="2"/>
    </row>
    <row r="14" spans="1:26" ht="16.5" thickTop="1" thickBot="1">
      <c r="A14" s="13" t="str">
        <f t="shared" si="6"/>
        <v>a</v>
      </c>
      <c r="B14" s="3" t="s">
        <v>0</v>
      </c>
      <c r="C14" s="4" t="s">
        <v>134</v>
      </c>
      <c r="D14" s="17">
        <f t="shared" ref="D14:X14" si="25">D28+D448+D784+D1344+D1358+D1414</f>
        <v>3363241913.9600005</v>
      </c>
      <c r="E14" s="17">
        <f t="shared" si="25"/>
        <v>3363241913.9600005</v>
      </c>
      <c r="F14" s="17">
        <f t="shared" si="25"/>
        <v>0</v>
      </c>
      <c r="G14" s="17">
        <f t="shared" si="25"/>
        <v>3728785000</v>
      </c>
      <c r="H14" s="17">
        <f t="shared" si="25"/>
        <v>3728785000</v>
      </c>
      <c r="I14" s="17">
        <f t="shared" si="25"/>
        <v>0</v>
      </c>
      <c r="J14" s="17">
        <f t="shared" si="25"/>
        <v>3726602316</v>
      </c>
      <c r="K14" s="17">
        <f t="shared" si="25"/>
        <v>3726602316</v>
      </c>
      <c r="L14" s="17">
        <f t="shared" si="25"/>
        <v>0</v>
      </c>
      <c r="M14" s="17">
        <f t="shared" ref="M14:O14" si="26">M28+M448+M784+M1344+M1358+M1414</f>
        <v>0</v>
      </c>
      <c r="N14" s="17">
        <f t="shared" si="26"/>
        <v>0</v>
      </c>
      <c r="O14" s="17">
        <f t="shared" si="26"/>
        <v>0</v>
      </c>
      <c r="P14" s="17">
        <f t="shared" si="25"/>
        <v>2983033000</v>
      </c>
      <c r="Q14" s="17">
        <f t="shared" si="25"/>
        <v>2983033000</v>
      </c>
      <c r="R14" s="17">
        <f t="shared" si="25"/>
        <v>0</v>
      </c>
      <c r="S14" s="17">
        <f t="shared" ref="S14:U14" si="27">S28+S448+S784+S1344+S1358+S1414</f>
        <v>2983206000</v>
      </c>
      <c r="T14" s="17">
        <f t="shared" si="27"/>
        <v>2983206000</v>
      </c>
      <c r="U14" s="17">
        <f t="shared" si="27"/>
        <v>0</v>
      </c>
      <c r="V14" s="17">
        <f t="shared" si="25"/>
        <v>61333000</v>
      </c>
      <c r="W14" s="17">
        <f t="shared" si="25"/>
        <v>61333000</v>
      </c>
      <c r="X14" s="17">
        <f t="shared" si="25"/>
        <v>0</v>
      </c>
      <c r="Y14" s="2"/>
      <c r="Z14" s="2"/>
    </row>
    <row r="15" spans="1:26" ht="16.5" thickTop="1" thickBot="1">
      <c r="A15" s="13" t="str">
        <f t="shared" si="6"/>
        <v>a</v>
      </c>
      <c r="B15" s="3" t="s">
        <v>0</v>
      </c>
      <c r="C15" s="4" t="s">
        <v>129</v>
      </c>
      <c r="D15" s="17">
        <f t="shared" ref="D15:X15" si="28">D29+D449+D785+D1345+D1359+D1415</f>
        <v>44135573.119999997</v>
      </c>
      <c r="E15" s="17">
        <f t="shared" si="28"/>
        <v>44035605.269999996</v>
      </c>
      <c r="F15" s="17">
        <f t="shared" si="28"/>
        <v>99967.849999999991</v>
      </c>
      <c r="G15" s="17">
        <f t="shared" si="28"/>
        <v>39867000</v>
      </c>
      <c r="H15" s="17">
        <f t="shared" si="28"/>
        <v>39834000</v>
      </c>
      <c r="I15" s="17">
        <f t="shared" si="28"/>
        <v>33000</v>
      </c>
      <c r="J15" s="17">
        <f t="shared" si="28"/>
        <v>35733544</v>
      </c>
      <c r="K15" s="17">
        <f t="shared" si="28"/>
        <v>35651544</v>
      </c>
      <c r="L15" s="17">
        <f t="shared" si="28"/>
        <v>82000</v>
      </c>
      <c r="M15" s="17">
        <f t="shared" ref="M15:O15" si="29">M29+M449+M785+M1345+M1359+M1415</f>
        <v>0</v>
      </c>
      <c r="N15" s="17">
        <f t="shared" si="29"/>
        <v>0</v>
      </c>
      <c r="O15" s="17">
        <f t="shared" si="29"/>
        <v>0</v>
      </c>
      <c r="P15" s="17">
        <f t="shared" si="28"/>
        <v>46124000</v>
      </c>
      <c r="Q15" s="17">
        <f t="shared" si="28"/>
        <v>46099000</v>
      </c>
      <c r="R15" s="17">
        <f t="shared" si="28"/>
        <v>25000</v>
      </c>
      <c r="S15" s="17">
        <f t="shared" ref="S15:U15" si="30">S29+S449+S785+S1345+S1359+S1415</f>
        <v>45706500</v>
      </c>
      <c r="T15" s="17">
        <f t="shared" si="30"/>
        <v>45679000</v>
      </c>
      <c r="U15" s="17">
        <f t="shared" si="30"/>
        <v>27500</v>
      </c>
      <c r="V15" s="17">
        <f t="shared" si="28"/>
        <v>50607400</v>
      </c>
      <c r="W15" s="17">
        <f t="shared" si="28"/>
        <v>50579900</v>
      </c>
      <c r="X15" s="17">
        <f t="shared" si="28"/>
        <v>27500</v>
      </c>
      <c r="Y15" s="2"/>
      <c r="Z15" s="2"/>
    </row>
    <row r="16" spans="1:26" ht="27" thickTop="1" thickBot="1">
      <c r="A16" s="13" t="str">
        <f t="shared" si="6"/>
        <v>a</v>
      </c>
      <c r="B16" s="3" t="s">
        <v>0</v>
      </c>
      <c r="C16" s="11" t="s">
        <v>15</v>
      </c>
      <c r="D16" s="19">
        <f t="shared" ref="D16:X16" si="31">D30+D450+D786+D1346+D1360+D1416</f>
        <v>12692430.98</v>
      </c>
      <c r="E16" s="19">
        <f t="shared" si="31"/>
        <v>12592463.130000001</v>
      </c>
      <c r="F16" s="19">
        <f t="shared" si="31"/>
        <v>99967.849999999991</v>
      </c>
      <c r="G16" s="19">
        <f t="shared" si="31"/>
        <v>12795000</v>
      </c>
      <c r="H16" s="19">
        <f t="shared" si="31"/>
        <v>12762000</v>
      </c>
      <c r="I16" s="19">
        <f t="shared" si="31"/>
        <v>33000</v>
      </c>
      <c r="J16" s="19">
        <f t="shared" si="31"/>
        <v>10111544</v>
      </c>
      <c r="K16" s="19">
        <f t="shared" si="31"/>
        <v>10029544</v>
      </c>
      <c r="L16" s="19">
        <f t="shared" si="31"/>
        <v>82000</v>
      </c>
      <c r="M16" s="19">
        <f t="shared" ref="M16:O16" si="32">M30+M450+M786+M1346+M1360+M1416</f>
        <v>0</v>
      </c>
      <c r="N16" s="19">
        <f t="shared" si="32"/>
        <v>0</v>
      </c>
      <c r="O16" s="19">
        <f t="shared" si="32"/>
        <v>0</v>
      </c>
      <c r="P16" s="19">
        <f t="shared" si="31"/>
        <v>12094000</v>
      </c>
      <c r="Q16" s="19">
        <f t="shared" si="31"/>
        <v>12069000</v>
      </c>
      <c r="R16" s="19">
        <f t="shared" si="31"/>
        <v>25000</v>
      </c>
      <c r="S16" s="19">
        <f t="shared" ref="S16:U16" si="33">S30+S450+S786+S1346+S1360+S1416</f>
        <v>11676500</v>
      </c>
      <c r="T16" s="19">
        <f t="shared" si="33"/>
        <v>11649000</v>
      </c>
      <c r="U16" s="19">
        <f t="shared" si="33"/>
        <v>27500</v>
      </c>
      <c r="V16" s="19">
        <f t="shared" si="31"/>
        <v>6877400</v>
      </c>
      <c r="W16" s="19">
        <f t="shared" si="31"/>
        <v>6849900</v>
      </c>
      <c r="X16" s="19">
        <f t="shared" si="31"/>
        <v>27500</v>
      </c>
      <c r="Y16" s="2"/>
      <c r="Z16" s="2"/>
    </row>
    <row r="17" spans="1:26" ht="27" thickTop="1" thickBot="1">
      <c r="A17" s="13" t="str">
        <f t="shared" si="6"/>
        <v>a</v>
      </c>
      <c r="B17" s="3" t="s">
        <v>0</v>
      </c>
      <c r="C17" s="11" t="s">
        <v>16</v>
      </c>
      <c r="D17" s="19">
        <f t="shared" ref="D17:X17" si="34">D31+D451+D787+D1347+D1361+D1417</f>
        <v>31443142.140000001</v>
      </c>
      <c r="E17" s="19">
        <f t="shared" si="34"/>
        <v>31443142.140000001</v>
      </c>
      <c r="F17" s="19">
        <f t="shared" si="34"/>
        <v>0</v>
      </c>
      <c r="G17" s="19">
        <f t="shared" si="34"/>
        <v>27072000</v>
      </c>
      <c r="H17" s="19">
        <f t="shared" si="34"/>
        <v>27072000</v>
      </c>
      <c r="I17" s="19">
        <f t="shared" si="34"/>
        <v>0</v>
      </c>
      <c r="J17" s="19">
        <f t="shared" si="34"/>
        <v>25622000</v>
      </c>
      <c r="K17" s="19">
        <f t="shared" si="34"/>
        <v>25622000</v>
      </c>
      <c r="L17" s="19">
        <f t="shared" si="34"/>
        <v>0</v>
      </c>
      <c r="M17" s="19">
        <f t="shared" ref="M17:O17" si="35">M31+M451+M787+M1347+M1361+M1417</f>
        <v>0</v>
      </c>
      <c r="N17" s="19">
        <f t="shared" si="35"/>
        <v>0</v>
      </c>
      <c r="O17" s="19">
        <f t="shared" si="35"/>
        <v>0</v>
      </c>
      <c r="P17" s="19">
        <f t="shared" si="34"/>
        <v>34030000</v>
      </c>
      <c r="Q17" s="19">
        <f t="shared" si="34"/>
        <v>34030000</v>
      </c>
      <c r="R17" s="19">
        <f t="shared" si="34"/>
        <v>0</v>
      </c>
      <c r="S17" s="19">
        <f t="shared" ref="S17:U17" si="36">S31+S451+S787+S1347+S1361+S1417</f>
        <v>34030000</v>
      </c>
      <c r="T17" s="19">
        <f t="shared" si="36"/>
        <v>34030000</v>
      </c>
      <c r="U17" s="19">
        <f t="shared" si="36"/>
        <v>0</v>
      </c>
      <c r="V17" s="19">
        <f t="shared" si="34"/>
        <v>43730000</v>
      </c>
      <c r="W17" s="19">
        <f t="shared" si="34"/>
        <v>43730000</v>
      </c>
      <c r="X17" s="19">
        <f t="shared" si="34"/>
        <v>0</v>
      </c>
      <c r="Y17" s="2"/>
      <c r="Z17" s="2"/>
    </row>
    <row r="18" spans="1:26" ht="16.5" thickTop="1" thickBot="1">
      <c r="A18" s="13" t="str">
        <f t="shared" si="6"/>
        <v>a</v>
      </c>
      <c r="B18" s="3" t="s">
        <v>0</v>
      </c>
      <c r="C18" s="10" t="s">
        <v>17</v>
      </c>
      <c r="D18" s="16">
        <f t="shared" ref="D18:X18" si="37">D32+D452+D788+D1348+D1362+D1418</f>
        <v>113495540.56999999</v>
      </c>
      <c r="E18" s="16">
        <f t="shared" si="37"/>
        <v>113473544.67999999</v>
      </c>
      <c r="F18" s="16">
        <f t="shared" si="37"/>
        <v>21995.89</v>
      </c>
      <c r="G18" s="16">
        <f t="shared" si="37"/>
        <v>44771000</v>
      </c>
      <c r="H18" s="16">
        <f t="shared" si="37"/>
        <v>44735000</v>
      </c>
      <c r="I18" s="16">
        <f t="shared" si="37"/>
        <v>36000</v>
      </c>
      <c r="J18" s="16">
        <f t="shared" si="37"/>
        <v>49922450</v>
      </c>
      <c r="K18" s="16">
        <f t="shared" si="37"/>
        <v>49828450</v>
      </c>
      <c r="L18" s="16">
        <f t="shared" si="37"/>
        <v>94000</v>
      </c>
      <c r="M18" s="16">
        <f t="shared" ref="M18:O18" si="38">M32+M452+M788+M1348+M1362+M1418</f>
        <v>0</v>
      </c>
      <c r="N18" s="16">
        <f t="shared" si="38"/>
        <v>0</v>
      </c>
      <c r="O18" s="16">
        <f t="shared" si="38"/>
        <v>0</v>
      </c>
      <c r="P18" s="16">
        <f t="shared" si="37"/>
        <v>43888000</v>
      </c>
      <c r="Q18" s="16">
        <f t="shared" si="37"/>
        <v>43877000</v>
      </c>
      <c r="R18" s="16">
        <f t="shared" si="37"/>
        <v>11000</v>
      </c>
      <c r="S18" s="16">
        <f t="shared" ref="S18:U18" si="39">S32+S452+S788+S1348+S1362+S1418</f>
        <v>25208000</v>
      </c>
      <c r="T18" s="16">
        <f t="shared" si="39"/>
        <v>25197000</v>
      </c>
      <c r="U18" s="16">
        <f t="shared" si="39"/>
        <v>11000</v>
      </c>
      <c r="V18" s="16">
        <f t="shared" si="37"/>
        <v>55461200</v>
      </c>
      <c r="W18" s="16">
        <f t="shared" si="37"/>
        <v>55450200</v>
      </c>
      <c r="X18" s="16">
        <f t="shared" si="37"/>
        <v>11000</v>
      </c>
      <c r="Y18" s="2"/>
      <c r="Z18" s="2"/>
    </row>
    <row r="19" spans="1:26" ht="16.5" thickTop="1" thickBot="1">
      <c r="A19" s="13" t="str">
        <f t="shared" si="6"/>
        <v>b</v>
      </c>
      <c r="B19" s="3" t="s">
        <v>0</v>
      </c>
      <c r="C19" s="10" t="s">
        <v>18</v>
      </c>
      <c r="D19" s="16">
        <f t="shared" ref="D19:X19" si="40">D33+D453+D789+D1349+D1363+D1419</f>
        <v>0</v>
      </c>
      <c r="E19" s="16">
        <f t="shared" si="40"/>
        <v>0</v>
      </c>
      <c r="F19" s="16">
        <f t="shared" si="40"/>
        <v>0</v>
      </c>
      <c r="G19" s="16">
        <f t="shared" si="40"/>
        <v>0</v>
      </c>
      <c r="H19" s="16">
        <f t="shared" si="40"/>
        <v>0</v>
      </c>
      <c r="I19" s="16">
        <f t="shared" si="40"/>
        <v>0</v>
      </c>
      <c r="J19" s="16">
        <f t="shared" si="40"/>
        <v>0</v>
      </c>
      <c r="K19" s="16">
        <f t="shared" si="40"/>
        <v>0</v>
      </c>
      <c r="L19" s="16">
        <f t="shared" si="40"/>
        <v>0</v>
      </c>
      <c r="M19" s="16">
        <f t="shared" ref="M19:O19" si="41">M33+M453+M789+M1349+M1363+M1419</f>
        <v>0</v>
      </c>
      <c r="N19" s="16">
        <f t="shared" si="41"/>
        <v>0</v>
      </c>
      <c r="O19" s="16">
        <f t="shared" si="41"/>
        <v>0</v>
      </c>
      <c r="P19" s="16">
        <f t="shared" si="40"/>
        <v>0</v>
      </c>
      <c r="Q19" s="16">
        <f t="shared" si="40"/>
        <v>0</v>
      </c>
      <c r="R19" s="16">
        <f t="shared" si="40"/>
        <v>0</v>
      </c>
      <c r="S19" s="16">
        <f t="shared" ref="S19:U19" si="42">S33+S453+S789+S1349+S1363+S1419</f>
        <v>0</v>
      </c>
      <c r="T19" s="16">
        <f t="shared" si="42"/>
        <v>0</v>
      </c>
      <c r="U19" s="16">
        <f t="shared" si="42"/>
        <v>0</v>
      </c>
      <c r="V19" s="16">
        <f t="shared" si="40"/>
        <v>0</v>
      </c>
      <c r="W19" s="16">
        <f t="shared" si="40"/>
        <v>0</v>
      </c>
      <c r="X19" s="16">
        <f t="shared" si="40"/>
        <v>0</v>
      </c>
      <c r="Y19" s="2"/>
      <c r="Z19" s="2"/>
    </row>
    <row r="20" spans="1:26" ht="46.5" thickTop="1" thickBot="1">
      <c r="A20" s="13" t="str">
        <f t="shared" si="6"/>
        <v>a</v>
      </c>
      <c r="B20" s="3" t="s">
        <v>19</v>
      </c>
      <c r="C20" s="6" t="s">
        <v>253</v>
      </c>
      <c r="D20" s="14">
        <f t="shared" ref="D20:X20" si="43">D34+D48+D132+D146+D342+D356+D370+D384+D426</f>
        <v>56985749.770000003</v>
      </c>
      <c r="E20" s="31">
        <f t="shared" si="43"/>
        <v>55903900.960000008</v>
      </c>
      <c r="F20" s="14">
        <f t="shared" si="43"/>
        <v>1081848.81</v>
      </c>
      <c r="G20" s="14">
        <f t="shared" si="43"/>
        <v>58903000</v>
      </c>
      <c r="H20" s="14">
        <f t="shared" si="43"/>
        <v>57803000</v>
      </c>
      <c r="I20" s="14">
        <f t="shared" si="43"/>
        <v>1100000</v>
      </c>
      <c r="J20" s="14">
        <f t="shared" si="43"/>
        <v>59150470</v>
      </c>
      <c r="K20" s="14">
        <f t="shared" si="43"/>
        <v>58033000</v>
      </c>
      <c r="L20" s="14">
        <f t="shared" si="43"/>
        <v>1117470</v>
      </c>
      <c r="M20" s="14">
        <f t="shared" ref="M20:O20" si="44">M34+M48+M132+M146+M342+M356+M370+M384+M426</f>
        <v>0</v>
      </c>
      <c r="N20" s="14">
        <f t="shared" si="44"/>
        <v>0</v>
      </c>
      <c r="O20" s="14">
        <f t="shared" si="44"/>
        <v>0</v>
      </c>
      <c r="P20" s="14">
        <f t="shared" si="43"/>
        <v>67200000</v>
      </c>
      <c r="Q20" s="14">
        <f t="shared" si="43"/>
        <v>66000000</v>
      </c>
      <c r="R20" s="14">
        <f t="shared" si="43"/>
        <v>1200000</v>
      </c>
      <c r="S20" s="14">
        <f t="shared" ref="S20:U20" si="45">S34+S48+S132+S146+S342+S356+S370+S384+S426</f>
        <v>46185500</v>
      </c>
      <c r="T20" s="14">
        <f t="shared" si="45"/>
        <v>45390000</v>
      </c>
      <c r="U20" s="14">
        <f t="shared" si="45"/>
        <v>795500</v>
      </c>
      <c r="V20" s="14">
        <f t="shared" si="43"/>
        <v>55538900</v>
      </c>
      <c r="W20" s="14">
        <f t="shared" si="43"/>
        <v>54743400</v>
      </c>
      <c r="X20" s="14">
        <f t="shared" si="43"/>
        <v>795500</v>
      </c>
      <c r="Y20" s="5"/>
      <c r="Z20" s="5" t="s">
        <v>0</v>
      </c>
    </row>
    <row r="21" spans="1:26" ht="16.5" thickTop="1" thickBot="1">
      <c r="A21" s="13" t="str">
        <f t="shared" si="6"/>
        <v>a</v>
      </c>
      <c r="B21" s="3" t="s">
        <v>0</v>
      </c>
      <c r="C21" s="9" t="s">
        <v>12</v>
      </c>
      <c r="D21" s="15">
        <f t="shared" ref="D21:X21" si="46">D35+D49+D133+D147+D343+D357+D371+D385+D427</f>
        <v>2876</v>
      </c>
      <c r="E21" s="32">
        <f t="shared" si="46"/>
        <v>2876</v>
      </c>
      <c r="F21" s="15">
        <f t="shared" si="46"/>
        <v>0</v>
      </c>
      <c r="G21" s="15">
        <f t="shared" si="46"/>
        <v>2667</v>
      </c>
      <c r="H21" s="15">
        <f t="shared" si="46"/>
        <v>2667</v>
      </c>
      <c r="I21" s="15">
        <f t="shared" si="46"/>
        <v>0</v>
      </c>
      <c r="J21" s="15">
        <f t="shared" si="46"/>
        <v>2579</v>
      </c>
      <c r="K21" s="15">
        <f t="shared" si="46"/>
        <v>2579</v>
      </c>
      <c r="L21" s="15">
        <f t="shared" si="46"/>
        <v>0</v>
      </c>
      <c r="M21" s="15">
        <f t="shared" ref="M21:O21" si="47">M35+M49+M133+M147+M343+M357+M371+M385+M427</f>
        <v>0</v>
      </c>
      <c r="N21" s="15">
        <f t="shared" si="47"/>
        <v>0</v>
      </c>
      <c r="O21" s="15">
        <f t="shared" si="47"/>
        <v>0</v>
      </c>
      <c r="P21" s="15">
        <f t="shared" si="46"/>
        <v>2764</v>
      </c>
      <c r="Q21" s="15">
        <f t="shared" si="46"/>
        <v>2764</v>
      </c>
      <c r="R21" s="15">
        <f t="shared" si="46"/>
        <v>0</v>
      </c>
      <c r="S21" s="15">
        <f t="shared" ref="S21:U21" si="48">S35+S49+S133+S147+S343+S357+S371+S385+S427</f>
        <v>2335</v>
      </c>
      <c r="T21" s="15">
        <f t="shared" si="48"/>
        <v>2335</v>
      </c>
      <c r="U21" s="15">
        <f t="shared" si="48"/>
        <v>0</v>
      </c>
      <c r="V21" s="15">
        <f t="shared" si="46"/>
        <v>2363</v>
      </c>
      <c r="W21" s="15">
        <f t="shared" si="46"/>
        <v>2363</v>
      </c>
      <c r="X21" s="15">
        <f t="shared" si="46"/>
        <v>0</v>
      </c>
      <c r="Y21" s="2"/>
      <c r="Z21" s="2"/>
    </row>
    <row r="22" spans="1:26" ht="16.5" thickTop="1" thickBot="1">
      <c r="A22" s="13" t="str">
        <f t="shared" si="6"/>
        <v>a</v>
      </c>
      <c r="B22" s="3" t="s">
        <v>0</v>
      </c>
      <c r="C22" s="9" t="s">
        <v>13</v>
      </c>
      <c r="D22" s="15">
        <f t="shared" ref="D22:X22" si="49">D36+D50+D134+D148+D344+D358+D372+D386+D428</f>
        <v>569</v>
      </c>
      <c r="E22" s="32">
        <f t="shared" si="49"/>
        <v>569</v>
      </c>
      <c r="F22" s="15">
        <f t="shared" si="49"/>
        <v>0</v>
      </c>
      <c r="G22" s="15">
        <f t="shared" si="49"/>
        <v>531</v>
      </c>
      <c r="H22" s="15">
        <f t="shared" si="49"/>
        <v>531</v>
      </c>
      <c r="I22" s="15">
        <f t="shared" si="49"/>
        <v>0</v>
      </c>
      <c r="J22" s="15">
        <f t="shared" si="49"/>
        <v>519</v>
      </c>
      <c r="K22" s="15">
        <f t="shared" si="49"/>
        <v>519</v>
      </c>
      <c r="L22" s="15">
        <f t="shared" si="49"/>
        <v>0</v>
      </c>
      <c r="M22" s="15">
        <f t="shared" ref="M22:O22" si="50">M36+M50+M134+M148+M344+M358+M372+M386+M428</f>
        <v>0</v>
      </c>
      <c r="N22" s="15">
        <f t="shared" si="50"/>
        <v>0</v>
      </c>
      <c r="O22" s="15">
        <f t="shared" si="50"/>
        <v>0</v>
      </c>
      <c r="P22" s="15">
        <f t="shared" si="49"/>
        <v>618</v>
      </c>
      <c r="Q22" s="15">
        <f t="shared" si="49"/>
        <v>618</v>
      </c>
      <c r="R22" s="15">
        <f t="shared" si="49"/>
        <v>0</v>
      </c>
      <c r="S22" s="15">
        <f t="shared" ref="S22:U22" si="51">S36+S50+S134+S148+S344+S358+S372+S386+S428</f>
        <v>405</v>
      </c>
      <c r="T22" s="15">
        <f t="shared" si="51"/>
        <v>405</v>
      </c>
      <c r="U22" s="15">
        <f t="shared" si="51"/>
        <v>0</v>
      </c>
      <c r="V22" s="15">
        <f t="shared" si="49"/>
        <v>394</v>
      </c>
      <c r="W22" s="15">
        <f t="shared" si="49"/>
        <v>394</v>
      </c>
      <c r="X22" s="15">
        <f t="shared" si="49"/>
        <v>0</v>
      </c>
      <c r="Y22" s="2"/>
      <c r="Z22" s="2"/>
    </row>
    <row r="23" spans="1:26" ht="16.5" thickTop="1" thickBot="1">
      <c r="A23" s="13" t="str">
        <f t="shared" si="6"/>
        <v>a</v>
      </c>
      <c r="B23" s="3" t="s">
        <v>0</v>
      </c>
      <c r="C23" s="10" t="s">
        <v>14</v>
      </c>
      <c r="D23" s="16">
        <f t="shared" ref="D23:X23" si="52">D37+D51+D135+D149+D345+D359+D373+D387+D429</f>
        <v>54393742.980000004</v>
      </c>
      <c r="E23" s="33">
        <f t="shared" si="52"/>
        <v>53329847.800000004</v>
      </c>
      <c r="F23" s="16">
        <f t="shared" si="52"/>
        <v>1063895.18</v>
      </c>
      <c r="G23" s="16">
        <f t="shared" si="52"/>
        <v>58370000</v>
      </c>
      <c r="H23" s="16">
        <f t="shared" si="52"/>
        <v>57306000</v>
      </c>
      <c r="I23" s="16">
        <f t="shared" si="52"/>
        <v>1064000</v>
      </c>
      <c r="J23" s="16">
        <f t="shared" si="52"/>
        <v>58299320</v>
      </c>
      <c r="K23" s="16">
        <f t="shared" si="52"/>
        <v>57275850</v>
      </c>
      <c r="L23" s="16">
        <f t="shared" si="52"/>
        <v>1023470</v>
      </c>
      <c r="M23" s="16">
        <f t="shared" ref="M23:O23" si="53">M37+M51+M135+M149+M345+M359+M373+M387+M429</f>
        <v>0</v>
      </c>
      <c r="N23" s="16">
        <f t="shared" si="53"/>
        <v>0</v>
      </c>
      <c r="O23" s="16">
        <f t="shared" si="53"/>
        <v>0</v>
      </c>
      <c r="P23" s="16">
        <f t="shared" si="52"/>
        <v>19530000</v>
      </c>
      <c r="Q23" s="16">
        <f t="shared" si="52"/>
        <v>18781000</v>
      </c>
      <c r="R23" s="16">
        <f t="shared" si="52"/>
        <v>749000</v>
      </c>
      <c r="S23" s="16">
        <f t="shared" ref="S23:U23" si="54">S37+S51+S135+S149+S345+S359+S373+S387+S429</f>
        <v>45535500</v>
      </c>
      <c r="T23" s="16">
        <f t="shared" si="54"/>
        <v>44751000</v>
      </c>
      <c r="U23" s="16">
        <f t="shared" si="54"/>
        <v>784500</v>
      </c>
      <c r="V23" s="16">
        <f t="shared" si="52"/>
        <v>53167700</v>
      </c>
      <c r="W23" s="16">
        <f t="shared" si="52"/>
        <v>52383200</v>
      </c>
      <c r="X23" s="16">
        <f t="shared" si="52"/>
        <v>784500</v>
      </c>
      <c r="Y23" s="2"/>
      <c r="Z23" s="2"/>
    </row>
    <row r="24" spans="1:26" ht="16.5" thickTop="1" thickBot="1">
      <c r="A24" s="13" t="str">
        <f t="shared" si="6"/>
        <v>a</v>
      </c>
      <c r="B24" s="3" t="s">
        <v>0</v>
      </c>
      <c r="C24" s="4" t="s">
        <v>182</v>
      </c>
      <c r="D24" s="17">
        <f t="shared" ref="D24:X24" si="55">D38+D52+D136+D150+D346+D360+D374+D388+D430</f>
        <v>32475841.150000002</v>
      </c>
      <c r="E24" s="34">
        <f>E38+E52+E136+E150+E346+E360+E374+E388+E430</f>
        <v>31957104.949999999</v>
      </c>
      <c r="F24" s="17">
        <f t="shared" si="55"/>
        <v>518736.2</v>
      </c>
      <c r="G24" s="17">
        <f t="shared" si="55"/>
        <v>33700000</v>
      </c>
      <c r="H24" s="17">
        <f t="shared" si="55"/>
        <v>33210000</v>
      </c>
      <c r="I24" s="17">
        <f t="shared" si="55"/>
        <v>490000</v>
      </c>
      <c r="J24" s="17">
        <f t="shared" si="55"/>
        <v>33597000</v>
      </c>
      <c r="K24" s="17">
        <f t="shared" si="55"/>
        <v>33151000</v>
      </c>
      <c r="L24" s="17">
        <f t="shared" si="55"/>
        <v>446000</v>
      </c>
      <c r="M24" s="17">
        <f t="shared" ref="M24:O24" si="56">M38+M52+M136+M150+M346+M360+M374+M388+M430</f>
        <v>0</v>
      </c>
      <c r="N24" s="17">
        <f t="shared" si="56"/>
        <v>0</v>
      </c>
      <c r="O24" s="17">
        <f t="shared" si="56"/>
        <v>0</v>
      </c>
      <c r="P24" s="17">
        <f t="shared" si="55"/>
        <v>8393000</v>
      </c>
      <c r="Q24" s="17">
        <f t="shared" si="55"/>
        <v>8043000</v>
      </c>
      <c r="R24" s="17">
        <f t="shared" si="55"/>
        <v>350000</v>
      </c>
      <c r="S24" s="17">
        <f t="shared" ref="S24:U24" si="57">S38+S52+S136+S150+S346+S360+S374+S388+S430</f>
        <v>27377000</v>
      </c>
      <c r="T24" s="17">
        <f t="shared" si="57"/>
        <v>27007000</v>
      </c>
      <c r="U24" s="17">
        <f t="shared" si="57"/>
        <v>370000</v>
      </c>
      <c r="V24" s="17">
        <f t="shared" si="55"/>
        <v>33662400</v>
      </c>
      <c r="W24" s="17">
        <f t="shared" si="55"/>
        <v>33292400</v>
      </c>
      <c r="X24" s="17">
        <f t="shared" si="55"/>
        <v>370000</v>
      </c>
      <c r="Y24" s="2"/>
      <c r="Z24" s="2"/>
    </row>
    <row r="25" spans="1:26" ht="16.5" thickTop="1" thickBot="1">
      <c r="A25" s="13" t="str">
        <f t="shared" si="6"/>
        <v>a</v>
      </c>
      <c r="B25" s="3" t="s">
        <v>0</v>
      </c>
      <c r="C25" s="4" t="s">
        <v>133</v>
      </c>
      <c r="D25" s="17">
        <f t="shared" ref="D25:X25" si="58">D39+D53+D137+D151+D347+D361+D375+D389+D431</f>
        <v>18320168.84</v>
      </c>
      <c r="E25" s="34">
        <f t="shared" si="58"/>
        <v>17874977.709999997</v>
      </c>
      <c r="F25" s="17">
        <f t="shared" si="58"/>
        <v>445191.13</v>
      </c>
      <c r="G25" s="17">
        <f t="shared" si="58"/>
        <v>21153000</v>
      </c>
      <c r="H25" s="17">
        <f t="shared" si="58"/>
        <v>20612000</v>
      </c>
      <c r="I25" s="17">
        <f t="shared" si="58"/>
        <v>541000</v>
      </c>
      <c r="J25" s="17">
        <f t="shared" si="58"/>
        <v>20785620</v>
      </c>
      <c r="K25" s="17">
        <f t="shared" si="58"/>
        <v>20290150</v>
      </c>
      <c r="L25" s="17">
        <f t="shared" si="58"/>
        <v>495470</v>
      </c>
      <c r="M25" s="17">
        <f t="shared" ref="M25:O25" si="59">M39+M53+M137+M151+M347+M361+M375+M389+M431</f>
        <v>0</v>
      </c>
      <c r="N25" s="17">
        <f t="shared" si="59"/>
        <v>0</v>
      </c>
      <c r="O25" s="17">
        <f t="shared" si="59"/>
        <v>0</v>
      </c>
      <c r="P25" s="17">
        <f t="shared" si="58"/>
        <v>9572000</v>
      </c>
      <c r="Q25" s="17">
        <f t="shared" si="58"/>
        <v>9198000</v>
      </c>
      <c r="R25" s="17">
        <f t="shared" si="58"/>
        <v>374000</v>
      </c>
      <c r="S25" s="17">
        <f t="shared" ref="S25:U25" si="60">S39+S53+S137+S151+S347+S361+S375+S389+S431</f>
        <v>16293000</v>
      </c>
      <c r="T25" s="17">
        <f t="shared" si="60"/>
        <v>15906000</v>
      </c>
      <c r="U25" s="17">
        <f t="shared" si="60"/>
        <v>387000</v>
      </c>
      <c r="V25" s="17">
        <f t="shared" si="58"/>
        <v>17611900</v>
      </c>
      <c r="W25" s="17">
        <f t="shared" si="58"/>
        <v>17224900</v>
      </c>
      <c r="X25" s="17">
        <f t="shared" si="58"/>
        <v>387000</v>
      </c>
      <c r="Y25" s="2"/>
      <c r="Z25" s="2"/>
    </row>
    <row r="26" spans="1:26" ht="16.5" thickTop="1" thickBot="1">
      <c r="A26" s="13" t="str">
        <f t="shared" si="6"/>
        <v>a</v>
      </c>
      <c r="B26" s="3" t="s">
        <v>0</v>
      </c>
      <c r="C26" s="4" t="s">
        <v>132</v>
      </c>
      <c r="D26" s="17">
        <f t="shared" ref="D26:X26" si="61">D40+D54+D138+D152+D348+D362+D376+D390+D432</f>
        <v>0</v>
      </c>
      <c r="E26" s="34">
        <f t="shared" si="61"/>
        <v>0</v>
      </c>
      <c r="F26" s="17">
        <f t="shared" si="61"/>
        <v>0</v>
      </c>
      <c r="G26" s="17">
        <f t="shared" si="61"/>
        <v>0</v>
      </c>
      <c r="H26" s="17">
        <f t="shared" si="61"/>
        <v>0</v>
      </c>
      <c r="I26" s="17">
        <f t="shared" si="61"/>
        <v>0</v>
      </c>
      <c r="J26" s="17">
        <f t="shared" si="61"/>
        <v>230000</v>
      </c>
      <c r="K26" s="17">
        <f t="shared" si="61"/>
        <v>230000</v>
      </c>
      <c r="L26" s="17">
        <f t="shared" si="61"/>
        <v>0</v>
      </c>
      <c r="M26" s="17">
        <f t="shared" ref="M26:O26" si="62">M40+M54+M138+M152+M348+M362+M376+M390+M432</f>
        <v>0</v>
      </c>
      <c r="N26" s="17">
        <f t="shared" si="62"/>
        <v>0</v>
      </c>
      <c r="O26" s="17">
        <f t="shared" si="62"/>
        <v>0</v>
      </c>
      <c r="P26" s="17">
        <f t="shared" si="61"/>
        <v>0</v>
      </c>
      <c r="Q26" s="17">
        <f t="shared" si="61"/>
        <v>0</v>
      </c>
      <c r="R26" s="17">
        <f t="shared" si="61"/>
        <v>0</v>
      </c>
      <c r="S26" s="17">
        <f t="shared" ref="S26:U26" si="63">S40+S54+S138+S152+S348+S362+S376+S390+S432</f>
        <v>0</v>
      </c>
      <c r="T26" s="17">
        <f t="shared" si="63"/>
        <v>0</v>
      </c>
      <c r="U26" s="17">
        <f t="shared" si="63"/>
        <v>0</v>
      </c>
      <c r="V26" s="17">
        <f t="shared" si="61"/>
        <v>0</v>
      </c>
      <c r="W26" s="17">
        <f t="shared" si="61"/>
        <v>0</v>
      </c>
      <c r="X26" s="17">
        <f t="shared" si="61"/>
        <v>0</v>
      </c>
      <c r="Y26" s="2"/>
      <c r="Z26" s="2"/>
    </row>
    <row r="27" spans="1:26" ht="16.5" thickTop="1" thickBot="1">
      <c r="A27" s="13" t="str">
        <f t="shared" si="6"/>
        <v>a</v>
      </c>
      <c r="B27" s="3" t="s">
        <v>0</v>
      </c>
      <c r="C27" s="4" t="s">
        <v>148</v>
      </c>
      <c r="D27" s="17">
        <f t="shared" ref="D27:X27" si="64">D41+D55+D139+D153+D349+D363+D377+D391+D433</f>
        <v>2483229.06</v>
      </c>
      <c r="E27" s="34">
        <f t="shared" si="64"/>
        <v>2483229.06</v>
      </c>
      <c r="F27" s="17">
        <f t="shared" si="64"/>
        <v>0</v>
      </c>
      <c r="G27" s="17">
        <f t="shared" si="64"/>
        <v>2493000</v>
      </c>
      <c r="H27" s="17">
        <f t="shared" si="64"/>
        <v>2493000</v>
      </c>
      <c r="I27" s="17">
        <f t="shared" si="64"/>
        <v>0</v>
      </c>
      <c r="J27" s="17">
        <f t="shared" si="64"/>
        <v>2533200</v>
      </c>
      <c r="K27" s="17">
        <f t="shared" si="64"/>
        <v>2533200</v>
      </c>
      <c r="L27" s="17">
        <f t="shared" si="64"/>
        <v>0</v>
      </c>
      <c r="M27" s="17">
        <f t="shared" ref="M27:O27" si="65">M41+M55+M139+M153+M349+M363+M377+M391+M433</f>
        <v>0</v>
      </c>
      <c r="N27" s="17">
        <f t="shared" si="65"/>
        <v>0</v>
      </c>
      <c r="O27" s="17">
        <f t="shared" si="65"/>
        <v>0</v>
      </c>
      <c r="P27" s="17">
        <f t="shared" si="64"/>
        <v>50000</v>
      </c>
      <c r="Q27" s="17">
        <f t="shared" si="64"/>
        <v>50000</v>
      </c>
      <c r="R27" s="17">
        <f t="shared" si="64"/>
        <v>0</v>
      </c>
      <c r="S27" s="17">
        <f t="shared" ref="S27:U27" si="66">S41+S55+S139+S153+S349+S363+S377+S391+S433</f>
        <v>95000</v>
      </c>
      <c r="T27" s="17">
        <f t="shared" si="66"/>
        <v>95000</v>
      </c>
      <c r="U27" s="17">
        <f t="shared" si="66"/>
        <v>0</v>
      </c>
      <c r="V27" s="17">
        <f t="shared" si="64"/>
        <v>95000</v>
      </c>
      <c r="W27" s="17">
        <f t="shared" si="64"/>
        <v>95000</v>
      </c>
      <c r="X27" s="17">
        <f t="shared" si="64"/>
        <v>0</v>
      </c>
      <c r="Y27" s="2"/>
      <c r="Z27" s="2"/>
    </row>
    <row r="28" spans="1:26" ht="16.5" thickTop="1" thickBot="1">
      <c r="A28" s="13" t="str">
        <f t="shared" si="6"/>
        <v>a</v>
      </c>
      <c r="B28" s="3" t="s">
        <v>0</v>
      </c>
      <c r="C28" s="4" t="s">
        <v>134</v>
      </c>
      <c r="D28" s="17">
        <f t="shared" ref="D28:X28" si="67">D42+D56+D140+D154+D350+D364+D378+D392+D434</f>
        <v>554797.68999999994</v>
      </c>
      <c r="E28" s="34">
        <f t="shared" si="67"/>
        <v>554797.68999999994</v>
      </c>
      <c r="F28" s="17">
        <f t="shared" si="67"/>
        <v>0</v>
      </c>
      <c r="G28" s="17">
        <f t="shared" si="67"/>
        <v>390000</v>
      </c>
      <c r="H28" s="17">
        <f t="shared" si="67"/>
        <v>390000</v>
      </c>
      <c r="I28" s="17">
        <f t="shared" si="67"/>
        <v>0</v>
      </c>
      <c r="J28" s="17">
        <f t="shared" si="67"/>
        <v>470000</v>
      </c>
      <c r="K28" s="17">
        <f t="shared" si="67"/>
        <v>470000</v>
      </c>
      <c r="L28" s="17">
        <f t="shared" si="67"/>
        <v>0</v>
      </c>
      <c r="M28" s="17">
        <f t="shared" ref="M28:O28" si="68">M42+M56+M140+M154+M350+M364+M378+M392+M434</f>
        <v>0</v>
      </c>
      <c r="N28" s="17">
        <f t="shared" si="68"/>
        <v>0</v>
      </c>
      <c r="O28" s="17">
        <f t="shared" si="68"/>
        <v>0</v>
      </c>
      <c r="P28" s="17">
        <f t="shared" si="67"/>
        <v>103000</v>
      </c>
      <c r="Q28" s="17">
        <f t="shared" si="67"/>
        <v>103000</v>
      </c>
      <c r="R28" s="17">
        <f t="shared" si="67"/>
        <v>0</v>
      </c>
      <c r="S28" s="17">
        <f t="shared" ref="S28:U28" si="69">S42+S56+S140+S154+S350+S364+S378+S392+S434</f>
        <v>276000</v>
      </c>
      <c r="T28" s="17">
        <f t="shared" si="69"/>
        <v>276000</v>
      </c>
      <c r="U28" s="17">
        <f t="shared" si="69"/>
        <v>0</v>
      </c>
      <c r="V28" s="17">
        <f t="shared" si="67"/>
        <v>303000</v>
      </c>
      <c r="W28" s="17">
        <f t="shared" si="67"/>
        <v>303000</v>
      </c>
      <c r="X28" s="17">
        <f t="shared" si="67"/>
        <v>0</v>
      </c>
      <c r="Y28" s="2"/>
      <c r="Z28" s="2"/>
    </row>
    <row r="29" spans="1:26" ht="16.5" thickTop="1" thickBot="1">
      <c r="A29" s="13" t="str">
        <f t="shared" si="6"/>
        <v>a</v>
      </c>
      <c r="B29" s="3" t="s">
        <v>0</v>
      </c>
      <c r="C29" s="4" t="s">
        <v>129</v>
      </c>
      <c r="D29" s="17">
        <f t="shared" ref="D29:X29" si="70">D43+D57+D141+D155+D351+D365+D379+D393+D435</f>
        <v>559706.24</v>
      </c>
      <c r="E29" s="34">
        <f t="shared" si="70"/>
        <v>459738.39</v>
      </c>
      <c r="F29" s="17">
        <f t="shared" si="70"/>
        <v>99967.849999999991</v>
      </c>
      <c r="G29" s="17">
        <f t="shared" si="70"/>
        <v>634000</v>
      </c>
      <c r="H29" s="17">
        <f t="shared" si="70"/>
        <v>601000</v>
      </c>
      <c r="I29" s="17">
        <f t="shared" si="70"/>
        <v>33000</v>
      </c>
      <c r="J29" s="17">
        <f t="shared" si="70"/>
        <v>683500</v>
      </c>
      <c r="K29" s="17">
        <f t="shared" si="70"/>
        <v>601500</v>
      </c>
      <c r="L29" s="17">
        <f t="shared" si="70"/>
        <v>82000</v>
      </c>
      <c r="M29" s="17">
        <f t="shared" ref="M29:O29" si="71">M43+M57+M141+M155+M351+M365+M379+M393+M435</f>
        <v>0</v>
      </c>
      <c r="N29" s="17">
        <f t="shared" si="71"/>
        <v>0</v>
      </c>
      <c r="O29" s="17">
        <f t="shared" si="71"/>
        <v>0</v>
      </c>
      <c r="P29" s="17">
        <f t="shared" si="70"/>
        <v>1412000</v>
      </c>
      <c r="Q29" s="17">
        <f t="shared" si="70"/>
        <v>1387000</v>
      </c>
      <c r="R29" s="17">
        <f t="shared" si="70"/>
        <v>25000</v>
      </c>
      <c r="S29" s="17">
        <f t="shared" ref="S29:U29" si="72">S43+S57+S141+S155+S351+S365+S379+S393+S435</f>
        <v>1494500</v>
      </c>
      <c r="T29" s="17">
        <f t="shared" si="72"/>
        <v>1467000</v>
      </c>
      <c r="U29" s="17">
        <f t="shared" si="72"/>
        <v>27500</v>
      </c>
      <c r="V29" s="17">
        <f t="shared" si="70"/>
        <v>1495400</v>
      </c>
      <c r="W29" s="17">
        <f t="shared" si="70"/>
        <v>1467900</v>
      </c>
      <c r="X29" s="17">
        <f t="shared" si="70"/>
        <v>27500</v>
      </c>
      <c r="Y29" s="2"/>
      <c r="Z29" s="2"/>
    </row>
    <row r="30" spans="1:26" ht="27" thickTop="1" thickBot="1">
      <c r="A30" s="13" t="str">
        <f t="shared" si="6"/>
        <v>a</v>
      </c>
      <c r="B30" s="3" t="s">
        <v>0</v>
      </c>
      <c r="C30" s="11" t="s">
        <v>15</v>
      </c>
      <c r="D30" s="19">
        <f t="shared" ref="D30:X30" si="73">D44+D58+D142+D156+D352+D366+D380+D394+D436</f>
        <v>387486.03</v>
      </c>
      <c r="E30" s="35">
        <f t="shared" si="73"/>
        <v>287518.18</v>
      </c>
      <c r="F30" s="19">
        <f t="shared" si="73"/>
        <v>99967.849999999991</v>
      </c>
      <c r="G30" s="19">
        <f t="shared" si="73"/>
        <v>534000</v>
      </c>
      <c r="H30" s="19">
        <f t="shared" si="73"/>
        <v>501000</v>
      </c>
      <c r="I30" s="19">
        <f t="shared" si="73"/>
        <v>33000</v>
      </c>
      <c r="J30" s="19">
        <f t="shared" si="73"/>
        <v>583500</v>
      </c>
      <c r="K30" s="19">
        <f t="shared" si="73"/>
        <v>501500</v>
      </c>
      <c r="L30" s="19">
        <f t="shared" si="73"/>
        <v>82000</v>
      </c>
      <c r="M30" s="19">
        <f t="shared" ref="M30:O30" si="74">M44+M58+M142+M156+M352+M366+M380+M394+M436</f>
        <v>0</v>
      </c>
      <c r="N30" s="19">
        <f t="shared" si="74"/>
        <v>0</v>
      </c>
      <c r="O30" s="19">
        <f t="shared" si="74"/>
        <v>0</v>
      </c>
      <c r="P30" s="19">
        <f t="shared" si="73"/>
        <v>332000</v>
      </c>
      <c r="Q30" s="19">
        <f t="shared" si="73"/>
        <v>307000</v>
      </c>
      <c r="R30" s="19">
        <f t="shared" si="73"/>
        <v>25000</v>
      </c>
      <c r="S30" s="19">
        <f t="shared" ref="S30:U30" si="75">S44+S58+S142+S156+S352+S366+S380+S394+S436</f>
        <v>414500</v>
      </c>
      <c r="T30" s="19">
        <f t="shared" si="75"/>
        <v>387000</v>
      </c>
      <c r="U30" s="19">
        <f t="shared" si="75"/>
        <v>27500</v>
      </c>
      <c r="V30" s="19">
        <f t="shared" si="73"/>
        <v>415400</v>
      </c>
      <c r="W30" s="19">
        <f t="shared" si="73"/>
        <v>387900</v>
      </c>
      <c r="X30" s="19">
        <f t="shared" si="73"/>
        <v>27500</v>
      </c>
      <c r="Y30" s="2"/>
      <c r="Z30" s="2"/>
    </row>
    <row r="31" spans="1:26" ht="27" thickTop="1" thickBot="1">
      <c r="A31" s="13" t="str">
        <f t="shared" si="6"/>
        <v>a</v>
      </c>
      <c r="B31" s="3" t="s">
        <v>0</v>
      </c>
      <c r="C31" s="11" t="s">
        <v>16</v>
      </c>
      <c r="D31" s="19">
        <f t="shared" ref="D31:X31" si="76">D45+D59+D143+D157+D353+D367+D381+D395+D437</f>
        <v>172220.21</v>
      </c>
      <c r="E31" s="35">
        <f t="shared" si="76"/>
        <v>172220.21</v>
      </c>
      <c r="F31" s="19">
        <f t="shared" si="76"/>
        <v>0</v>
      </c>
      <c r="G31" s="19">
        <f t="shared" si="76"/>
        <v>100000</v>
      </c>
      <c r="H31" s="19">
        <f t="shared" si="76"/>
        <v>100000</v>
      </c>
      <c r="I31" s="19">
        <f t="shared" si="76"/>
        <v>0</v>
      </c>
      <c r="J31" s="19">
        <f t="shared" si="76"/>
        <v>100000</v>
      </c>
      <c r="K31" s="19">
        <f t="shared" si="76"/>
        <v>100000</v>
      </c>
      <c r="L31" s="19">
        <f t="shared" si="76"/>
        <v>0</v>
      </c>
      <c r="M31" s="19">
        <f t="shared" ref="M31:O31" si="77">M45+M59+M143+M157+M353+M367+M381+M395+M437</f>
        <v>0</v>
      </c>
      <c r="N31" s="19">
        <f t="shared" si="77"/>
        <v>0</v>
      </c>
      <c r="O31" s="19">
        <f t="shared" si="77"/>
        <v>0</v>
      </c>
      <c r="P31" s="19">
        <f t="shared" si="76"/>
        <v>1080000</v>
      </c>
      <c r="Q31" s="19">
        <f t="shared" si="76"/>
        <v>1080000</v>
      </c>
      <c r="R31" s="19">
        <f t="shared" si="76"/>
        <v>0</v>
      </c>
      <c r="S31" s="19">
        <f t="shared" ref="S31:U31" si="78">S45+S59+S143+S157+S353+S367+S381+S395+S437</f>
        <v>1080000</v>
      </c>
      <c r="T31" s="19">
        <f t="shared" si="78"/>
        <v>1080000</v>
      </c>
      <c r="U31" s="19">
        <f t="shared" si="78"/>
        <v>0</v>
      </c>
      <c r="V31" s="19">
        <f t="shared" si="76"/>
        <v>1080000</v>
      </c>
      <c r="W31" s="19">
        <f t="shared" si="76"/>
        <v>1080000</v>
      </c>
      <c r="X31" s="19">
        <f t="shared" si="76"/>
        <v>0</v>
      </c>
      <c r="Y31" s="2"/>
      <c r="Z31" s="2"/>
    </row>
    <row r="32" spans="1:26" ht="16.5" thickTop="1" thickBot="1">
      <c r="A32" s="13" t="str">
        <f t="shared" si="6"/>
        <v>a</v>
      </c>
      <c r="B32" s="3" t="s">
        <v>0</v>
      </c>
      <c r="C32" s="10" t="s">
        <v>17</v>
      </c>
      <c r="D32" s="16">
        <f t="shared" ref="D32:X32" si="79">D46+D60+D144+D158+D354+D368+D382+D396+D438</f>
        <v>2592006.79</v>
      </c>
      <c r="E32" s="33">
        <f t="shared" si="79"/>
        <v>2574053.16</v>
      </c>
      <c r="F32" s="16">
        <f t="shared" si="79"/>
        <v>17953.63</v>
      </c>
      <c r="G32" s="16">
        <f t="shared" si="79"/>
        <v>533000</v>
      </c>
      <c r="H32" s="16">
        <f t="shared" si="79"/>
        <v>497000</v>
      </c>
      <c r="I32" s="16">
        <f t="shared" si="79"/>
        <v>36000</v>
      </c>
      <c r="J32" s="16">
        <f t="shared" si="79"/>
        <v>851150</v>
      </c>
      <c r="K32" s="16">
        <f t="shared" si="79"/>
        <v>757150</v>
      </c>
      <c r="L32" s="16">
        <f t="shared" si="79"/>
        <v>94000</v>
      </c>
      <c r="M32" s="16">
        <f t="shared" ref="M32:O32" si="80">M46+M60+M144+M158+M354+M368+M382+M396+M438</f>
        <v>0</v>
      </c>
      <c r="N32" s="16">
        <f t="shared" si="80"/>
        <v>0</v>
      </c>
      <c r="O32" s="16">
        <f t="shared" si="80"/>
        <v>0</v>
      </c>
      <c r="P32" s="16">
        <f t="shared" si="79"/>
        <v>330000</v>
      </c>
      <c r="Q32" s="16">
        <f t="shared" si="79"/>
        <v>319000</v>
      </c>
      <c r="R32" s="16">
        <f t="shared" si="79"/>
        <v>11000</v>
      </c>
      <c r="S32" s="16">
        <f t="shared" ref="S32:U32" si="81">S46+S60+S144+S158+S354+S368+S382+S396+S438</f>
        <v>650000</v>
      </c>
      <c r="T32" s="16">
        <f t="shared" si="81"/>
        <v>639000</v>
      </c>
      <c r="U32" s="16">
        <f t="shared" si="81"/>
        <v>11000</v>
      </c>
      <c r="V32" s="16">
        <f t="shared" si="79"/>
        <v>2371200</v>
      </c>
      <c r="W32" s="16">
        <f t="shared" si="79"/>
        <v>2360200</v>
      </c>
      <c r="X32" s="16">
        <f t="shared" si="79"/>
        <v>11000</v>
      </c>
      <c r="Y32" s="2"/>
      <c r="Z32" s="2"/>
    </row>
    <row r="33" spans="1:26" ht="16.5" thickTop="1" thickBot="1">
      <c r="A33" s="13" t="str">
        <f t="shared" si="6"/>
        <v>b</v>
      </c>
      <c r="B33" s="3" t="s">
        <v>0</v>
      </c>
      <c r="C33" s="10" t="s">
        <v>18</v>
      </c>
      <c r="D33" s="16">
        <f t="shared" ref="D33:X33" si="82">D47+D61+D145+D159+D355+D369+D383+D397+D439</f>
        <v>0</v>
      </c>
      <c r="E33" s="33">
        <f t="shared" si="82"/>
        <v>0</v>
      </c>
      <c r="F33" s="16">
        <f t="shared" si="82"/>
        <v>0</v>
      </c>
      <c r="G33" s="16">
        <f t="shared" si="82"/>
        <v>0</v>
      </c>
      <c r="H33" s="16">
        <f t="shared" si="82"/>
        <v>0</v>
      </c>
      <c r="I33" s="16">
        <f t="shared" si="82"/>
        <v>0</v>
      </c>
      <c r="J33" s="16">
        <f t="shared" si="82"/>
        <v>0</v>
      </c>
      <c r="K33" s="16">
        <f t="shared" si="82"/>
        <v>0</v>
      </c>
      <c r="L33" s="16">
        <f t="shared" si="82"/>
        <v>0</v>
      </c>
      <c r="M33" s="16">
        <f t="shared" ref="M33:O33" si="83">M47+M61+M145+M159+M355+M369+M383+M397+M439</f>
        <v>0</v>
      </c>
      <c r="N33" s="16">
        <f t="shared" si="83"/>
        <v>0</v>
      </c>
      <c r="O33" s="16">
        <f t="shared" si="83"/>
        <v>0</v>
      </c>
      <c r="P33" s="16">
        <f t="shared" si="82"/>
        <v>0</v>
      </c>
      <c r="Q33" s="16">
        <f t="shared" si="82"/>
        <v>0</v>
      </c>
      <c r="R33" s="16">
        <f t="shared" si="82"/>
        <v>0</v>
      </c>
      <c r="S33" s="16">
        <f t="shared" ref="S33:U33" si="84">S47+S61+S145+S159+S355+S369+S383+S397+S439</f>
        <v>0</v>
      </c>
      <c r="T33" s="16">
        <f t="shared" si="84"/>
        <v>0</v>
      </c>
      <c r="U33" s="16">
        <f t="shared" si="84"/>
        <v>0</v>
      </c>
      <c r="V33" s="16">
        <f t="shared" si="82"/>
        <v>0</v>
      </c>
      <c r="W33" s="16">
        <f t="shared" si="82"/>
        <v>0</v>
      </c>
      <c r="X33" s="16">
        <f t="shared" si="82"/>
        <v>0</v>
      </c>
      <c r="Y33" s="2"/>
      <c r="Z33" s="2"/>
    </row>
    <row r="34" spans="1:26" ht="46.5" thickTop="1" thickBot="1">
      <c r="A34" s="13" t="str">
        <f t="shared" si="6"/>
        <v>a</v>
      </c>
      <c r="B34" s="3" t="s">
        <v>20</v>
      </c>
      <c r="C34" s="6" t="s">
        <v>252</v>
      </c>
      <c r="D34" s="14">
        <f>E34+F34</f>
        <v>15293505.48</v>
      </c>
      <c r="E34" s="14">
        <f>E37+E46+E47</f>
        <v>15293505.48</v>
      </c>
      <c r="F34" s="14">
        <f>F37+F46+F47</f>
        <v>0</v>
      </c>
      <c r="G34" s="14">
        <f>H34+I34</f>
        <v>11850000</v>
      </c>
      <c r="H34" s="14">
        <f>H37+H46+H47</f>
        <v>11850000</v>
      </c>
      <c r="I34" s="14">
        <f>I37+I46+I47</f>
        <v>0</v>
      </c>
      <c r="J34" s="14">
        <f>K34+L34</f>
        <v>12080000</v>
      </c>
      <c r="K34" s="14">
        <f>K37+K46+K47</f>
        <v>12080000</v>
      </c>
      <c r="L34" s="14">
        <f>L37+L46+L47</f>
        <v>0</v>
      </c>
      <c r="M34" s="14">
        <f>N34+O34</f>
        <v>0</v>
      </c>
      <c r="N34" s="14">
        <f>N37+N46+N47</f>
        <v>0</v>
      </c>
      <c r="O34" s="14">
        <f>O37+O46+O47</f>
        <v>0</v>
      </c>
      <c r="P34" s="14">
        <f>Q34+R34</f>
        <v>12100000</v>
      </c>
      <c r="Q34" s="14">
        <v>12100000</v>
      </c>
      <c r="R34" s="14">
        <f>R37+R46+R47</f>
        <v>0</v>
      </c>
      <c r="S34" s="14">
        <f>T34+U34</f>
        <v>0</v>
      </c>
      <c r="T34" s="14">
        <f>T37+T46+T47</f>
        <v>0</v>
      </c>
      <c r="U34" s="14">
        <f>U37+U46+U47</f>
        <v>0</v>
      </c>
      <c r="V34" s="14">
        <f>W34+X34</f>
        <v>0</v>
      </c>
      <c r="W34" s="14">
        <f>W37+W46+W47</f>
        <v>0</v>
      </c>
      <c r="X34" s="14">
        <f>X37+X46+X47</f>
        <v>0</v>
      </c>
      <c r="Y34" s="5" t="s">
        <v>11</v>
      </c>
      <c r="Z34" s="5" t="s">
        <v>197</v>
      </c>
    </row>
    <row r="35" spans="1:26" ht="16.5" thickTop="1" thickBot="1">
      <c r="A35" s="13" t="str">
        <f t="shared" si="6"/>
        <v>a</v>
      </c>
      <c r="B35" s="3" t="s">
        <v>0</v>
      </c>
      <c r="C35" s="9" t="s">
        <v>12</v>
      </c>
      <c r="D35" s="15">
        <f t="shared" ref="D35:D47" si="85">E35+F35</f>
        <v>306</v>
      </c>
      <c r="E35" s="15">
        <f>247+59</f>
        <v>306</v>
      </c>
      <c r="F35" s="15">
        <v>0</v>
      </c>
      <c r="G35" s="15">
        <f t="shared" ref="G35:G47" si="86">H35+I35</f>
        <v>237</v>
      </c>
      <c r="H35" s="15">
        <v>237</v>
      </c>
      <c r="I35" s="15">
        <v>0</v>
      </c>
      <c r="J35" s="15">
        <f t="shared" ref="J35:J47" si="87">K35+L35</f>
        <v>233</v>
      </c>
      <c r="K35" s="15">
        <v>233</v>
      </c>
      <c r="L35" s="15">
        <v>0</v>
      </c>
      <c r="M35" s="15">
        <f t="shared" ref="M35:M47" si="88">N35+O35</f>
        <v>0</v>
      </c>
      <c r="N35" s="15">
        <v>0</v>
      </c>
      <c r="O35" s="15">
        <v>0</v>
      </c>
      <c r="P35" s="15">
        <f t="shared" ref="P35:P47" si="89">Q35+R35</f>
        <v>237</v>
      </c>
      <c r="Q35" s="15">
        <v>237</v>
      </c>
      <c r="R35" s="15">
        <v>0</v>
      </c>
      <c r="S35" s="15">
        <f t="shared" ref="S35:S47" si="90">T35+U35</f>
        <v>0</v>
      </c>
      <c r="T35" s="15">
        <v>0</v>
      </c>
      <c r="U35" s="15">
        <v>0</v>
      </c>
      <c r="V35" s="15">
        <f t="shared" ref="V35:V47" si="91">W35+X35</f>
        <v>0</v>
      </c>
      <c r="W35" s="15">
        <v>0</v>
      </c>
      <c r="X35" s="15">
        <v>0</v>
      </c>
      <c r="Y35" s="2"/>
      <c r="Z35" s="2"/>
    </row>
    <row r="36" spans="1:26" ht="16.5" thickTop="1" thickBot="1">
      <c r="A36" s="13" t="str">
        <f t="shared" si="6"/>
        <v>a</v>
      </c>
      <c r="B36" s="3" t="s">
        <v>0</v>
      </c>
      <c r="C36" s="9" t="s">
        <v>13</v>
      </c>
      <c r="D36" s="15">
        <f t="shared" si="85"/>
        <v>114</v>
      </c>
      <c r="E36" s="15">
        <v>114</v>
      </c>
      <c r="F36" s="15">
        <v>0</v>
      </c>
      <c r="G36" s="15">
        <f t="shared" si="86"/>
        <v>114</v>
      </c>
      <c r="H36" s="15">
        <v>114</v>
      </c>
      <c r="I36" s="15">
        <v>0</v>
      </c>
      <c r="J36" s="15">
        <f t="shared" si="87"/>
        <v>114</v>
      </c>
      <c r="K36" s="15">
        <v>114</v>
      </c>
      <c r="L36" s="15">
        <v>0</v>
      </c>
      <c r="M36" s="15">
        <f t="shared" si="88"/>
        <v>0</v>
      </c>
      <c r="N36" s="15">
        <v>0</v>
      </c>
      <c r="O36" s="15">
        <v>0</v>
      </c>
      <c r="P36" s="15">
        <f t="shared" si="89"/>
        <v>139</v>
      </c>
      <c r="Q36" s="15">
        <v>139</v>
      </c>
      <c r="R36" s="15">
        <v>0</v>
      </c>
      <c r="S36" s="15">
        <f t="shared" si="90"/>
        <v>0</v>
      </c>
      <c r="T36" s="15">
        <v>0</v>
      </c>
      <c r="U36" s="15">
        <v>0</v>
      </c>
      <c r="V36" s="15">
        <f t="shared" si="91"/>
        <v>0</v>
      </c>
      <c r="W36" s="15">
        <v>0</v>
      </c>
      <c r="X36" s="15">
        <v>0</v>
      </c>
      <c r="Y36" s="2"/>
      <c r="Z36" s="2"/>
    </row>
    <row r="37" spans="1:26" ht="16.5" thickTop="1" thickBot="1">
      <c r="A37" s="13" t="str">
        <f t="shared" si="6"/>
        <v>a</v>
      </c>
      <c r="B37" s="3" t="s">
        <v>0</v>
      </c>
      <c r="C37" s="10" t="s">
        <v>14</v>
      </c>
      <c r="D37" s="16">
        <f t="shared" si="85"/>
        <v>15126525.41</v>
      </c>
      <c r="E37" s="16">
        <f>E38+E39+E40+E41+E42+E43</f>
        <v>15126525.41</v>
      </c>
      <c r="F37" s="16">
        <f>F38+F39+F40+F41+F42+F43</f>
        <v>0</v>
      </c>
      <c r="G37" s="16">
        <f t="shared" si="86"/>
        <v>11755000</v>
      </c>
      <c r="H37" s="16">
        <f>H38+H39+H40+H41+H42+H43</f>
        <v>11755000</v>
      </c>
      <c r="I37" s="16">
        <f>I38+I39+I40+I41+I42+I43</f>
        <v>0</v>
      </c>
      <c r="J37" s="16">
        <f t="shared" si="87"/>
        <v>11985000</v>
      </c>
      <c r="K37" s="16">
        <f>K38+K39+K40+K41+K42+K43</f>
        <v>11985000</v>
      </c>
      <c r="L37" s="16">
        <f>L38+L39+L40+L41+L42+L43</f>
        <v>0</v>
      </c>
      <c r="M37" s="16">
        <f t="shared" si="88"/>
        <v>0</v>
      </c>
      <c r="N37" s="16">
        <f>N38+N39+N40+N41+N42+N43</f>
        <v>0</v>
      </c>
      <c r="O37" s="16">
        <f>O38+O39+O40+O41+O42+O43</f>
        <v>0</v>
      </c>
      <c r="P37" s="16">
        <f t="shared" si="89"/>
        <v>0</v>
      </c>
      <c r="Q37" s="16">
        <f>Q38+Q39+Q40+Q41+Q42+Q43</f>
        <v>0</v>
      </c>
      <c r="R37" s="16">
        <f>R38+R39+R40+R41+R42+R43</f>
        <v>0</v>
      </c>
      <c r="S37" s="16">
        <f t="shared" si="90"/>
        <v>0</v>
      </c>
      <c r="T37" s="16">
        <f>T38+T39+T40+T41+T42+T43</f>
        <v>0</v>
      </c>
      <c r="U37" s="16">
        <f>U38+U39+U40+U41+U42+U43</f>
        <v>0</v>
      </c>
      <c r="V37" s="16">
        <f t="shared" si="91"/>
        <v>0</v>
      </c>
      <c r="W37" s="16">
        <f>W38+W39+W40+W41+W42+W43</f>
        <v>0</v>
      </c>
      <c r="X37" s="16">
        <f>X38+X39+X40+X41+X42+X43</f>
        <v>0</v>
      </c>
      <c r="Y37" s="2"/>
      <c r="Z37" s="2"/>
    </row>
    <row r="38" spans="1:26" ht="16.5" thickTop="1" thickBot="1">
      <c r="A38" s="13" t="str">
        <f t="shared" si="6"/>
        <v>a</v>
      </c>
      <c r="B38" s="3" t="s">
        <v>0</v>
      </c>
      <c r="C38" s="4" t="s">
        <v>182</v>
      </c>
      <c r="D38" s="17">
        <f t="shared" si="85"/>
        <v>7263946.1400000006</v>
      </c>
      <c r="E38" s="17">
        <f>3978823.89+3285122.25</f>
        <v>7263946.1400000006</v>
      </c>
      <c r="F38" s="17"/>
      <c r="G38" s="17">
        <f t="shared" si="86"/>
        <v>5400000</v>
      </c>
      <c r="H38" s="17">
        <v>5400000</v>
      </c>
      <c r="I38" s="17"/>
      <c r="J38" s="17">
        <f t="shared" si="87"/>
        <v>5392000</v>
      </c>
      <c r="K38" s="17">
        <v>5392000</v>
      </c>
      <c r="L38" s="17"/>
      <c r="M38" s="17">
        <f t="shared" si="88"/>
        <v>0</v>
      </c>
      <c r="N38" s="17"/>
      <c r="O38" s="17"/>
      <c r="P38" s="17">
        <f t="shared" si="89"/>
        <v>0</v>
      </c>
      <c r="Q38" s="17"/>
      <c r="R38" s="17"/>
      <c r="S38" s="17">
        <f t="shared" si="90"/>
        <v>0</v>
      </c>
      <c r="T38" s="17"/>
      <c r="U38" s="17"/>
      <c r="V38" s="17">
        <f t="shared" si="91"/>
        <v>0</v>
      </c>
      <c r="W38" s="17"/>
      <c r="X38" s="17"/>
      <c r="Y38" s="2"/>
      <c r="Z38" s="2"/>
    </row>
    <row r="39" spans="1:26" ht="16.5" thickTop="1" thickBot="1">
      <c r="A39" s="13" t="str">
        <f t="shared" si="6"/>
        <v>a</v>
      </c>
      <c r="B39" s="3" t="s">
        <v>0</v>
      </c>
      <c r="C39" s="4" t="s">
        <v>133</v>
      </c>
      <c r="D39" s="17">
        <f t="shared" si="85"/>
        <v>5181371.2700000005</v>
      </c>
      <c r="E39" s="17">
        <f>3153361.49+2028009.78</f>
        <v>5181371.2700000005</v>
      </c>
      <c r="F39" s="17"/>
      <c r="G39" s="17">
        <f t="shared" si="86"/>
        <v>3765000</v>
      </c>
      <c r="H39" s="17">
        <v>3765000</v>
      </c>
      <c r="I39" s="17"/>
      <c r="J39" s="17">
        <f t="shared" si="87"/>
        <v>3765000</v>
      </c>
      <c r="K39" s="17">
        <v>3765000</v>
      </c>
      <c r="L39" s="17"/>
      <c r="M39" s="17">
        <f t="shared" si="88"/>
        <v>0</v>
      </c>
      <c r="N39" s="17"/>
      <c r="O39" s="17"/>
      <c r="P39" s="17">
        <f t="shared" si="89"/>
        <v>0</v>
      </c>
      <c r="Q39" s="17"/>
      <c r="R39" s="17"/>
      <c r="S39" s="17">
        <f t="shared" si="90"/>
        <v>0</v>
      </c>
      <c r="T39" s="17"/>
      <c r="U39" s="17"/>
      <c r="V39" s="17">
        <f t="shared" si="91"/>
        <v>0</v>
      </c>
      <c r="W39" s="17"/>
      <c r="X39" s="17"/>
      <c r="Y39" s="2"/>
      <c r="Z39" s="2"/>
    </row>
    <row r="40" spans="1:26" ht="16.5" thickTop="1" thickBot="1">
      <c r="A40" s="13" t="str">
        <f t="shared" si="6"/>
        <v>a</v>
      </c>
      <c r="B40" s="3" t="s">
        <v>0</v>
      </c>
      <c r="C40" s="4" t="s">
        <v>132</v>
      </c>
      <c r="D40" s="17">
        <f t="shared" si="85"/>
        <v>0</v>
      </c>
      <c r="E40" s="17"/>
      <c r="F40" s="17"/>
      <c r="G40" s="17">
        <f t="shared" si="86"/>
        <v>0</v>
      </c>
      <c r="H40" s="17"/>
      <c r="I40" s="17"/>
      <c r="J40" s="17">
        <f t="shared" si="87"/>
        <v>230000</v>
      </c>
      <c r="K40" s="17">
        <v>230000</v>
      </c>
      <c r="L40" s="17"/>
      <c r="M40" s="17">
        <f t="shared" si="88"/>
        <v>0</v>
      </c>
      <c r="N40" s="17"/>
      <c r="O40" s="17"/>
      <c r="P40" s="17">
        <f t="shared" si="89"/>
        <v>0</v>
      </c>
      <c r="Q40" s="17"/>
      <c r="R40" s="17"/>
      <c r="S40" s="17">
        <f t="shared" si="90"/>
        <v>0</v>
      </c>
      <c r="T40" s="17"/>
      <c r="U40" s="17"/>
      <c r="V40" s="17">
        <f t="shared" si="91"/>
        <v>0</v>
      </c>
      <c r="W40" s="17"/>
      <c r="X40" s="17"/>
      <c r="Y40" s="2"/>
      <c r="Z40" s="2"/>
    </row>
    <row r="41" spans="1:26" ht="16.5" thickTop="1" thickBot="1">
      <c r="A41" s="13" t="str">
        <f t="shared" si="6"/>
        <v>a</v>
      </c>
      <c r="B41" s="3" t="s">
        <v>0</v>
      </c>
      <c r="C41" s="4" t="s">
        <v>148</v>
      </c>
      <c r="D41" s="17">
        <f t="shared" si="85"/>
        <v>2438609.65</v>
      </c>
      <c r="E41" s="17">
        <v>2438609.65</v>
      </c>
      <c r="F41" s="17"/>
      <c r="G41" s="17">
        <f t="shared" si="86"/>
        <v>2440000</v>
      </c>
      <c r="H41" s="17">
        <v>2440000</v>
      </c>
      <c r="I41" s="17"/>
      <c r="J41" s="17">
        <f t="shared" si="87"/>
        <v>2440000</v>
      </c>
      <c r="K41" s="17">
        <v>2440000</v>
      </c>
      <c r="L41" s="17"/>
      <c r="M41" s="17">
        <f t="shared" si="88"/>
        <v>0</v>
      </c>
      <c r="N41" s="17"/>
      <c r="O41" s="17"/>
      <c r="P41" s="17">
        <f t="shared" si="89"/>
        <v>0</v>
      </c>
      <c r="Q41" s="17"/>
      <c r="R41" s="17"/>
      <c r="S41" s="17">
        <f t="shared" si="90"/>
        <v>0</v>
      </c>
      <c r="T41" s="17"/>
      <c r="U41" s="17"/>
      <c r="V41" s="17">
        <f t="shared" si="91"/>
        <v>0</v>
      </c>
      <c r="W41" s="17"/>
      <c r="X41" s="17"/>
      <c r="Y41" s="2"/>
      <c r="Z41" s="2"/>
    </row>
    <row r="42" spans="1:26" ht="16.5" thickTop="1" thickBot="1">
      <c r="A42" s="13" t="str">
        <f t="shared" si="6"/>
        <v>a</v>
      </c>
      <c r="B42" s="3" t="s">
        <v>0</v>
      </c>
      <c r="C42" s="4" t="s">
        <v>134</v>
      </c>
      <c r="D42" s="17">
        <f t="shared" si="85"/>
        <v>186163.7</v>
      </c>
      <c r="E42" s="17">
        <f>116566.76+69596.94</f>
        <v>186163.7</v>
      </c>
      <c r="F42" s="17"/>
      <c r="G42" s="17">
        <f t="shared" si="86"/>
        <v>110000</v>
      </c>
      <c r="H42" s="17">
        <v>110000</v>
      </c>
      <c r="I42" s="17"/>
      <c r="J42" s="17">
        <f t="shared" si="87"/>
        <v>118000</v>
      </c>
      <c r="K42" s="17">
        <v>118000</v>
      </c>
      <c r="L42" s="17"/>
      <c r="M42" s="17">
        <f t="shared" si="88"/>
        <v>0</v>
      </c>
      <c r="N42" s="17"/>
      <c r="O42" s="17"/>
      <c r="P42" s="17">
        <f t="shared" si="89"/>
        <v>0</v>
      </c>
      <c r="Q42" s="17"/>
      <c r="R42" s="17"/>
      <c r="S42" s="17">
        <f t="shared" si="90"/>
        <v>0</v>
      </c>
      <c r="T42" s="17"/>
      <c r="U42" s="17"/>
      <c r="V42" s="17">
        <f t="shared" si="91"/>
        <v>0</v>
      </c>
      <c r="W42" s="17"/>
      <c r="X42" s="17"/>
      <c r="Y42" s="2"/>
      <c r="Z42" s="2"/>
    </row>
    <row r="43" spans="1:26" ht="16.5" thickTop="1" thickBot="1">
      <c r="A43" s="13" t="str">
        <f t="shared" si="6"/>
        <v>a</v>
      </c>
      <c r="B43" s="3" t="s">
        <v>0</v>
      </c>
      <c r="C43" s="4" t="s">
        <v>129</v>
      </c>
      <c r="D43" s="17">
        <f t="shared" si="85"/>
        <v>56434.649999999994</v>
      </c>
      <c r="E43" s="17">
        <f>E44+E45</f>
        <v>56434.649999999994</v>
      </c>
      <c r="F43" s="17">
        <f>F44+F45</f>
        <v>0</v>
      </c>
      <c r="G43" s="17">
        <f t="shared" si="86"/>
        <v>40000</v>
      </c>
      <c r="H43" s="17">
        <f>H44+H45</f>
        <v>40000</v>
      </c>
      <c r="I43" s="17">
        <f>I44+I45</f>
        <v>0</v>
      </c>
      <c r="J43" s="17">
        <f t="shared" si="87"/>
        <v>40000</v>
      </c>
      <c r="K43" s="17">
        <f>K44+K45</f>
        <v>40000</v>
      </c>
      <c r="L43" s="17">
        <f>L44+L45</f>
        <v>0</v>
      </c>
      <c r="M43" s="17">
        <f t="shared" si="88"/>
        <v>0</v>
      </c>
      <c r="N43" s="17">
        <f>N44+N45</f>
        <v>0</v>
      </c>
      <c r="O43" s="17">
        <f>O44+O45</f>
        <v>0</v>
      </c>
      <c r="P43" s="17">
        <f t="shared" si="89"/>
        <v>0</v>
      </c>
      <c r="Q43" s="17">
        <f>Q44+Q45</f>
        <v>0</v>
      </c>
      <c r="R43" s="17">
        <f>R44+R45</f>
        <v>0</v>
      </c>
      <c r="S43" s="17">
        <f t="shared" si="90"/>
        <v>0</v>
      </c>
      <c r="T43" s="17">
        <f>T44+T45</f>
        <v>0</v>
      </c>
      <c r="U43" s="17">
        <f>U44+U45</f>
        <v>0</v>
      </c>
      <c r="V43" s="17">
        <f t="shared" si="91"/>
        <v>0</v>
      </c>
      <c r="W43" s="17">
        <f>W44+W45</f>
        <v>0</v>
      </c>
      <c r="X43" s="17">
        <f>X44+X45</f>
        <v>0</v>
      </c>
      <c r="Y43" s="2"/>
      <c r="Z43" s="2"/>
    </row>
    <row r="44" spans="1:26" ht="27" thickTop="1" thickBot="1">
      <c r="A44" s="13" t="str">
        <f t="shared" si="6"/>
        <v>a</v>
      </c>
      <c r="B44" s="3" t="s">
        <v>0</v>
      </c>
      <c r="C44" s="11" t="s">
        <v>15</v>
      </c>
      <c r="D44" s="19">
        <f t="shared" si="85"/>
        <v>56434.649999999994</v>
      </c>
      <c r="E44" s="19">
        <f>25292.28+31142.37</f>
        <v>56434.649999999994</v>
      </c>
      <c r="F44" s="19"/>
      <c r="G44" s="19">
        <f t="shared" si="86"/>
        <v>40000</v>
      </c>
      <c r="H44" s="19">
        <v>40000</v>
      </c>
      <c r="I44" s="19"/>
      <c r="J44" s="19">
        <f t="shared" si="87"/>
        <v>40000</v>
      </c>
      <c r="K44" s="19">
        <v>40000</v>
      </c>
      <c r="L44" s="19"/>
      <c r="M44" s="19">
        <f t="shared" si="88"/>
        <v>0</v>
      </c>
      <c r="N44" s="19"/>
      <c r="O44" s="19"/>
      <c r="P44" s="19">
        <f t="shared" si="89"/>
        <v>0</v>
      </c>
      <c r="Q44" s="19"/>
      <c r="R44" s="19"/>
      <c r="S44" s="19">
        <f t="shared" si="90"/>
        <v>0</v>
      </c>
      <c r="T44" s="19"/>
      <c r="U44" s="19"/>
      <c r="V44" s="19">
        <f t="shared" si="91"/>
        <v>0</v>
      </c>
      <c r="W44" s="19"/>
      <c r="X44" s="19"/>
      <c r="Y44" s="2"/>
      <c r="Z44" s="2"/>
    </row>
    <row r="45" spans="1:26" ht="27" thickTop="1" thickBot="1">
      <c r="A45" s="13" t="str">
        <f t="shared" si="6"/>
        <v>b</v>
      </c>
      <c r="B45" s="3"/>
      <c r="C45" s="11" t="s">
        <v>16</v>
      </c>
      <c r="D45" s="19">
        <f t="shared" si="85"/>
        <v>0</v>
      </c>
      <c r="E45" s="19"/>
      <c r="F45" s="19"/>
      <c r="G45" s="19">
        <f t="shared" si="86"/>
        <v>0</v>
      </c>
      <c r="H45" s="19"/>
      <c r="I45" s="19"/>
      <c r="J45" s="19">
        <f t="shared" si="87"/>
        <v>0</v>
      </c>
      <c r="K45" s="19"/>
      <c r="L45" s="19"/>
      <c r="M45" s="19">
        <f t="shared" si="88"/>
        <v>0</v>
      </c>
      <c r="N45" s="19"/>
      <c r="O45" s="19"/>
      <c r="P45" s="19">
        <f t="shared" si="89"/>
        <v>0</v>
      </c>
      <c r="Q45" s="19"/>
      <c r="R45" s="19"/>
      <c r="S45" s="19">
        <f t="shared" si="90"/>
        <v>0</v>
      </c>
      <c r="T45" s="19"/>
      <c r="U45" s="19"/>
      <c r="V45" s="19">
        <f t="shared" si="91"/>
        <v>0</v>
      </c>
      <c r="W45" s="19"/>
      <c r="X45" s="19"/>
      <c r="Y45" s="2"/>
      <c r="Z45" s="2"/>
    </row>
    <row r="46" spans="1:26" ht="16.5" thickTop="1" thickBot="1">
      <c r="A46" s="13" t="str">
        <f t="shared" si="6"/>
        <v>a</v>
      </c>
      <c r="B46" s="3" t="s">
        <v>0</v>
      </c>
      <c r="C46" s="10" t="s">
        <v>17</v>
      </c>
      <c r="D46" s="16">
        <f t="shared" si="85"/>
        <v>166980.07</v>
      </c>
      <c r="E46" s="16">
        <f>87347+79633.07</f>
        <v>166980.07</v>
      </c>
      <c r="F46" s="16">
        <v>0</v>
      </c>
      <c r="G46" s="16">
        <f t="shared" si="86"/>
        <v>95000</v>
      </c>
      <c r="H46" s="16">
        <v>95000</v>
      </c>
      <c r="I46" s="16">
        <v>0</v>
      </c>
      <c r="J46" s="16">
        <f t="shared" si="87"/>
        <v>95000</v>
      </c>
      <c r="K46" s="16">
        <v>95000</v>
      </c>
      <c r="L46" s="16">
        <v>0</v>
      </c>
      <c r="M46" s="16">
        <f t="shared" si="88"/>
        <v>0</v>
      </c>
      <c r="N46" s="16">
        <v>0</v>
      </c>
      <c r="O46" s="16">
        <v>0</v>
      </c>
      <c r="P46" s="16">
        <f t="shared" si="89"/>
        <v>0</v>
      </c>
      <c r="Q46" s="16">
        <v>0</v>
      </c>
      <c r="R46" s="16">
        <v>0</v>
      </c>
      <c r="S46" s="16">
        <f t="shared" si="90"/>
        <v>0</v>
      </c>
      <c r="T46" s="16">
        <v>0</v>
      </c>
      <c r="U46" s="16">
        <v>0</v>
      </c>
      <c r="V46" s="16">
        <f t="shared" si="91"/>
        <v>0</v>
      </c>
      <c r="W46" s="16">
        <v>0</v>
      </c>
      <c r="X46" s="16">
        <v>0</v>
      </c>
      <c r="Y46" s="2"/>
      <c r="Z46" s="2"/>
    </row>
    <row r="47" spans="1:26" ht="16.5" thickTop="1" thickBot="1">
      <c r="A47" s="13" t="str">
        <f t="shared" si="6"/>
        <v>b</v>
      </c>
      <c r="B47" s="3" t="s">
        <v>0</v>
      </c>
      <c r="C47" s="10" t="s">
        <v>18</v>
      </c>
      <c r="D47" s="16">
        <f t="shared" si="85"/>
        <v>0</v>
      </c>
      <c r="E47" s="16">
        <v>0</v>
      </c>
      <c r="F47" s="16">
        <v>0</v>
      </c>
      <c r="G47" s="16">
        <f t="shared" si="86"/>
        <v>0</v>
      </c>
      <c r="H47" s="16">
        <v>0</v>
      </c>
      <c r="I47" s="16">
        <v>0</v>
      </c>
      <c r="J47" s="16">
        <f t="shared" si="87"/>
        <v>0</v>
      </c>
      <c r="K47" s="16">
        <v>0</v>
      </c>
      <c r="L47" s="16">
        <v>0</v>
      </c>
      <c r="M47" s="16">
        <f t="shared" si="88"/>
        <v>0</v>
      </c>
      <c r="N47" s="16">
        <v>0</v>
      </c>
      <c r="O47" s="16">
        <v>0</v>
      </c>
      <c r="P47" s="16">
        <f t="shared" si="89"/>
        <v>0</v>
      </c>
      <c r="Q47" s="16">
        <v>0</v>
      </c>
      <c r="R47" s="16">
        <v>0</v>
      </c>
      <c r="S47" s="16">
        <f t="shared" si="90"/>
        <v>0</v>
      </c>
      <c r="T47" s="16">
        <v>0</v>
      </c>
      <c r="U47" s="16">
        <v>0</v>
      </c>
      <c r="V47" s="16">
        <f t="shared" si="91"/>
        <v>0</v>
      </c>
      <c r="W47" s="16">
        <v>0</v>
      </c>
      <c r="X47" s="16">
        <v>0</v>
      </c>
      <c r="Y47" s="2"/>
      <c r="Z47" s="2"/>
    </row>
    <row r="48" spans="1:26" ht="16.5" thickTop="1" thickBot="1">
      <c r="A48" s="13" t="str">
        <f t="shared" si="6"/>
        <v>a</v>
      </c>
      <c r="B48" s="3" t="s">
        <v>21</v>
      </c>
      <c r="C48" s="10" t="s">
        <v>251</v>
      </c>
      <c r="D48" s="14">
        <f>D62+D76+D90</f>
        <v>3515646.08</v>
      </c>
      <c r="E48" s="14">
        <f t="shared" ref="E48:X48" si="92">E62+E76+E90</f>
        <v>3515646.08</v>
      </c>
      <c r="F48" s="14">
        <f t="shared" si="92"/>
        <v>0</v>
      </c>
      <c r="G48" s="14">
        <f t="shared" si="92"/>
        <v>4020000</v>
      </c>
      <c r="H48" s="14">
        <f t="shared" si="92"/>
        <v>4020000</v>
      </c>
      <c r="I48" s="14">
        <f t="shared" si="92"/>
        <v>0</v>
      </c>
      <c r="J48" s="14">
        <f t="shared" si="92"/>
        <v>4020000</v>
      </c>
      <c r="K48" s="14">
        <f t="shared" si="92"/>
        <v>4020000</v>
      </c>
      <c r="L48" s="14">
        <f t="shared" si="92"/>
        <v>0</v>
      </c>
      <c r="M48" s="14">
        <f t="shared" ref="M48:O48" si="93">M62+M76+M90</f>
        <v>0</v>
      </c>
      <c r="N48" s="14">
        <f t="shared" si="93"/>
        <v>0</v>
      </c>
      <c r="O48" s="14">
        <f t="shared" si="93"/>
        <v>0</v>
      </c>
      <c r="P48" s="14">
        <f t="shared" si="92"/>
        <v>4800000</v>
      </c>
      <c r="Q48" s="14">
        <f t="shared" si="92"/>
        <v>4800000</v>
      </c>
      <c r="R48" s="14">
        <f t="shared" si="92"/>
        <v>0</v>
      </c>
      <c r="S48" s="14">
        <f t="shared" ref="S48:U48" si="94">S62+S76+S90</f>
        <v>4800000</v>
      </c>
      <c r="T48" s="14">
        <f t="shared" si="94"/>
        <v>4800000</v>
      </c>
      <c r="U48" s="14">
        <f t="shared" si="94"/>
        <v>0</v>
      </c>
      <c r="V48" s="14">
        <f t="shared" si="92"/>
        <v>5193000</v>
      </c>
      <c r="W48" s="14">
        <f t="shared" si="92"/>
        <v>5193000</v>
      </c>
      <c r="X48" s="14">
        <f t="shared" si="92"/>
        <v>0</v>
      </c>
      <c r="Y48" s="5"/>
      <c r="Z48" s="5" t="s">
        <v>0</v>
      </c>
    </row>
    <row r="49" spans="1:26" ht="16.5" thickTop="1" thickBot="1">
      <c r="A49" s="13" t="str">
        <f t="shared" si="6"/>
        <v>a</v>
      </c>
      <c r="B49" s="3" t="s">
        <v>0</v>
      </c>
      <c r="C49" s="9" t="s">
        <v>12</v>
      </c>
      <c r="D49" s="15">
        <f t="shared" ref="D49:X61" si="95">D63+D77+D91</f>
        <v>174</v>
      </c>
      <c r="E49" s="15">
        <f t="shared" si="95"/>
        <v>174</v>
      </c>
      <c r="F49" s="15">
        <f t="shared" si="95"/>
        <v>0</v>
      </c>
      <c r="G49" s="15">
        <f t="shared" si="95"/>
        <v>174</v>
      </c>
      <c r="H49" s="15">
        <f t="shared" si="95"/>
        <v>174</v>
      </c>
      <c r="I49" s="15">
        <f t="shared" si="95"/>
        <v>0</v>
      </c>
      <c r="J49" s="15">
        <f t="shared" si="95"/>
        <v>156</v>
      </c>
      <c r="K49" s="15">
        <f t="shared" si="95"/>
        <v>156</v>
      </c>
      <c r="L49" s="15">
        <f t="shared" si="95"/>
        <v>0</v>
      </c>
      <c r="M49" s="15">
        <f t="shared" ref="M49:O49" si="96">M63+M77+M91</f>
        <v>0</v>
      </c>
      <c r="N49" s="15">
        <f t="shared" si="96"/>
        <v>0</v>
      </c>
      <c r="O49" s="15">
        <f t="shared" si="96"/>
        <v>0</v>
      </c>
      <c r="P49" s="15">
        <f t="shared" si="95"/>
        <v>218</v>
      </c>
      <c r="Q49" s="15">
        <f t="shared" si="95"/>
        <v>218</v>
      </c>
      <c r="R49" s="15">
        <f t="shared" si="95"/>
        <v>0</v>
      </c>
      <c r="S49" s="15">
        <f t="shared" ref="S49:U49" si="97">S63+S77+S91</f>
        <v>218</v>
      </c>
      <c r="T49" s="15">
        <f t="shared" si="97"/>
        <v>218</v>
      </c>
      <c r="U49" s="15">
        <f t="shared" si="97"/>
        <v>0</v>
      </c>
      <c r="V49" s="15">
        <f t="shared" si="95"/>
        <v>218</v>
      </c>
      <c r="W49" s="15">
        <f t="shared" si="95"/>
        <v>218</v>
      </c>
      <c r="X49" s="15">
        <f t="shared" si="95"/>
        <v>0</v>
      </c>
      <c r="Y49" s="2"/>
      <c r="Z49" s="2"/>
    </row>
    <row r="50" spans="1:26" ht="16.5" thickTop="1" thickBot="1">
      <c r="A50" s="13" t="str">
        <f t="shared" si="6"/>
        <v>a</v>
      </c>
      <c r="B50" s="3" t="s">
        <v>0</v>
      </c>
      <c r="C50" s="9" t="s">
        <v>13</v>
      </c>
      <c r="D50" s="15">
        <f t="shared" si="95"/>
        <v>38</v>
      </c>
      <c r="E50" s="15">
        <f t="shared" si="95"/>
        <v>38</v>
      </c>
      <c r="F50" s="15">
        <f t="shared" si="95"/>
        <v>0</v>
      </c>
      <c r="G50" s="15">
        <f t="shared" si="95"/>
        <v>0</v>
      </c>
      <c r="H50" s="15">
        <f t="shared" si="95"/>
        <v>0</v>
      </c>
      <c r="I50" s="15">
        <f t="shared" si="95"/>
        <v>0</v>
      </c>
      <c r="J50" s="15">
        <f t="shared" si="95"/>
        <v>50</v>
      </c>
      <c r="K50" s="15">
        <f t="shared" si="95"/>
        <v>50</v>
      </c>
      <c r="L50" s="15">
        <f t="shared" si="95"/>
        <v>0</v>
      </c>
      <c r="M50" s="15">
        <f t="shared" ref="M50:O50" si="98">M64+M78+M92</f>
        <v>0</v>
      </c>
      <c r="N50" s="15">
        <f t="shared" si="98"/>
        <v>0</v>
      </c>
      <c r="O50" s="15">
        <f t="shared" si="98"/>
        <v>0</v>
      </c>
      <c r="P50" s="15">
        <f t="shared" si="95"/>
        <v>50</v>
      </c>
      <c r="Q50" s="15">
        <f t="shared" si="95"/>
        <v>50</v>
      </c>
      <c r="R50" s="15">
        <f t="shared" si="95"/>
        <v>0</v>
      </c>
      <c r="S50" s="15">
        <f t="shared" ref="S50:U50" si="99">S64+S78+S92</f>
        <v>50</v>
      </c>
      <c r="T50" s="15">
        <f t="shared" si="99"/>
        <v>50</v>
      </c>
      <c r="U50" s="15">
        <f t="shared" si="99"/>
        <v>0</v>
      </c>
      <c r="V50" s="15">
        <f t="shared" si="95"/>
        <v>50</v>
      </c>
      <c r="W50" s="15">
        <f t="shared" si="95"/>
        <v>50</v>
      </c>
      <c r="X50" s="15">
        <f t="shared" si="95"/>
        <v>0</v>
      </c>
      <c r="Y50" s="2"/>
      <c r="Z50" s="2"/>
    </row>
    <row r="51" spans="1:26" ht="16.5" thickTop="1" thickBot="1">
      <c r="A51" s="13" t="str">
        <f t="shared" si="6"/>
        <v>a</v>
      </c>
      <c r="B51" s="3" t="s">
        <v>0</v>
      </c>
      <c r="C51" s="10" t="s">
        <v>14</v>
      </c>
      <c r="D51" s="16">
        <f t="shared" si="95"/>
        <v>3515646.08</v>
      </c>
      <c r="E51" s="16">
        <f t="shared" si="95"/>
        <v>3515646.08</v>
      </c>
      <c r="F51" s="16">
        <f t="shared" si="95"/>
        <v>0</v>
      </c>
      <c r="G51" s="16">
        <f t="shared" si="95"/>
        <v>4000000</v>
      </c>
      <c r="H51" s="16">
        <f t="shared" si="95"/>
        <v>4000000</v>
      </c>
      <c r="I51" s="16">
        <f t="shared" si="95"/>
        <v>0</v>
      </c>
      <c r="J51" s="16">
        <f t="shared" si="95"/>
        <v>3998600</v>
      </c>
      <c r="K51" s="16">
        <f t="shared" si="95"/>
        <v>3998600</v>
      </c>
      <c r="L51" s="16">
        <f t="shared" si="95"/>
        <v>0</v>
      </c>
      <c r="M51" s="16">
        <f t="shared" ref="M51:O51" si="100">M65+M79+M93</f>
        <v>0</v>
      </c>
      <c r="N51" s="16">
        <f t="shared" si="100"/>
        <v>0</v>
      </c>
      <c r="O51" s="16">
        <f t="shared" si="100"/>
        <v>0</v>
      </c>
      <c r="P51" s="16">
        <f t="shared" si="95"/>
        <v>4780000</v>
      </c>
      <c r="Q51" s="16">
        <f t="shared" si="95"/>
        <v>4780000</v>
      </c>
      <c r="R51" s="16">
        <f t="shared" si="95"/>
        <v>0</v>
      </c>
      <c r="S51" s="16">
        <f t="shared" ref="S51:U51" si="101">S65+S79+S93</f>
        <v>4780000</v>
      </c>
      <c r="T51" s="16">
        <f t="shared" si="101"/>
        <v>4780000</v>
      </c>
      <c r="U51" s="16">
        <f t="shared" si="101"/>
        <v>0</v>
      </c>
      <c r="V51" s="16">
        <f t="shared" si="95"/>
        <v>5073000</v>
      </c>
      <c r="W51" s="16">
        <f t="shared" si="95"/>
        <v>5073000</v>
      </c>
      <c r="X51" s="16">
        <f t="shared" si="95"/>
        <v>0</v>
      </c>
      <c r="Y51" s="2"/>
      <c r="Z51" s="2"/>
    </row>
    <row r="52" spans="1:26" ht="16.5" thickTop="1" thickBot="1">
      <c r="A52" s="13" t="str">
        <f t="shared" si="6"/>
        <v>a</v>
      </c>
      <c r="B52" s="3" t="s">
        <v>0</v>
      </c>
      <c r="C52" s="4" t="s">
        <v>182</v>
      </c>
      <c r="D52" s="17">
        <f t="shared" si="95"/>
        <v>2383308.15</v>
      </c>
      <c r="E52" s="17">
        <f t="shared" si="95"/>
        <v>2383308.15</v>
      </c>
      <c r="F52" s="17">
        <f t="shared" si="95"/>
        <v>0</v>
      </c>
      <c r="G52" s="17">
        <f t="shared" si="95"/>
        <v>2930000</v>
      </c>
      <c r="H52" s="17">
        <f t="shared" si="95"/>
        <v>2930000</v>
      </c>
      <c r="I52" s="17">
        <f t="shared" si="95"/>
        <v>0</v>
      </c>
      <c r="J52" s="17">
        <f t="shared" si="95"/>
        <v>2914000</v>
      </c>
      <c r="K52" s="17">
        <f t="shared" si="95"/>
        <v>2914000</v>
      </c>
      <c r="L52" s="17">
        <f t="shared" si="95"/>
        <v>0</v>
      </c>
      <c r="M52" s="17">
        <f t="shared" ref="M52:O52" si="102">M66+M80+M94</f>
        <v>0</v>
      </c>
      <c r="N52" s="17">
        <f t="shared" si="102"/>
        <v>0</v>
      </c>
      <c r="O52" s="17">
        <f t="shared" si="102"/>
        <v>0</v>
      </c>
      <c r="P52" s="17">
        <f t="shared" si="95"/>
        <v>3579000</v>
      </c>
      <c r="Q52" s="17">
        <f t="shared" si="95"/>
        <v>3579000</v>
      </c>
      <c r="R52" s="17">
        <f t="shared" si="95"/>
        <v>0</v>
      </c>
      <c r="S52" s="17">
        <f t="shared" ref="S52:U52" si="103">S66+S80+S94</f>
        <v>3579000</v>
      </c>
      <c r="T52" s="17">
        <f t="shared" si="103"/>
        <v>3579000</v>
      </c>
      <c r="U52" s="17">
        <f t="shared" si="103"/>
        <v>0</v>
      </c>
      <c r="V52" s="17">
        <f t="shared" si="95"/>
        <v>3871800</v>
      </c>
      <c r="W52" s="17">
        <f t="shared" si="95"/>
        <v>3871800</v>
      </c>
      <c r="X52" s="17">
        <f t="shared" si="95"/>
        <v>0</v>
      </c>
      <c r="Y52" s="2"/>
      <c r="Z52" s="2"/>
    </row>
    <row r="53" spans="1:26" ht="16.5" thickTop="1" thickBot="1">
      <c r="A53" s="13" t="str">
        <f t="shared" si="6"/>
        <v>a</v>
      </c>
      <c r="B53" s="3" t="s">
        <v>0</v>
      </c>
      <c r="C53" s="4" t="s">
        <v>133</v>
      </c>
      <c r="D53" s="17">
        <f t="shared" si="95"/>
        <v>1049100.3999999999</v>
      </c>
      <c r="E53" s="17">
        <f t="shared" si="95"/>
        <v>1049100.3999999999</v>
      </c>
      <c r="F53" s="17">
        <f t="shared" si="95"/>
        <v>0</v>
      </c>
      <c r="G53" s="17">
        <f t="shared" si="95"/>
        <v>1043000</v>
      </c>
      <c r="H53" s="17">
        <f t="shared" si="95"/>
        <v>1043000</v>
      </c>
      <c r="I53" s="17">
        <f t="shared" si="95"/>
        <v>0</v>
      </c>
      <c r="J53" s="17">
        <f t="shared" si="95"/>
        <v>1032100</v>
      </c>
      <c r="K53" s="17">
        <f t="shared" si="95"/>
        <v>1032100</v>
      </c>
      <c r="L53" s="17">
        <f t="shared" si="95"/>
        <v>0</v>
      </c>
      <c r="M53" s="17">
        <f t="shared" ref="M53:O53" si="104">M67+M81+M95</f>
        <v>0</v>
      </c>
      <c r="N53" s="17">
        <f t="shared" si="104"/>
        <v>0</v>
      </c>
      <c r="O53" s="17">
        <f t="shared" si="104"/>
        <v>0</v>
      </c>
      <c r="P53" s="17">
        <f t="shared" si="95"/>
        <v>1167000</v>
      </c>
      <c r="Q53" s="17">
        <f t="shared" si="95"/>
        <v>1167000</v>
      </c>
      <c r="R53" s="17">
        <f t="shared" si="95"/>
        <v>0</v>
      </c>
      <c r="S53" s="17">
        <f t="shared" ref="S53:U53" si="105">S67+S81+S95</f>
        <v>1167000</v>
      </c>
      <c r="T53" s="17">
        <f t="shared" si="105"/>
        <v>1167000</v>
      </c>
      <c r="U53" s="17">
        <f t="shared" si="105"/>
        <v>0</v>
      </c>
      <c r="V53" s="17">
        <f t="shared" si="95"/>
        <v>1167200</v>
      </c>
      <c r="W53" s="17">
        <f t="shared" si="95"/>
        <v>1167200</v>
      </c>
      <c r="X53" s="17">
        <f t="shared" si="95"/>
        <v>0</v>
      </c>
      <c r="Y53" s="2"/>
      <c r="Z53" s="2"/>
    </row>
    <row r="54" spans="1:26" ht="16.5" thickTop="1" thickBot="1">
      <c r="A54" s="13" t="str">
        <f t="shared" si="6"/>
        <v>b</v>
      </c>
      <c r="B54" s="3"/>
      <c r="C54" s="4" t="s">
        <v>132</v>
      </c>
      <c r="D54" s="17">
        <f t="shared" si="95"/>
        <v>0</v>
      </c>
      <c r="E54" s="17">
        <f t="shared" si="95"/>
        <v>0</v>
      </c>
      <c r="F54" s="17">
        <f t="shared" si="95"/>
        <v>0</v>
      </c>
      <c r="G54" s="17">
        <f t="shared" si="95"/>
        <v>0</v>
      </c>
      <c r="H54" s="17">
        <f t="shared" si="95"/>
        <v>0</v>
      </c>
      <c r="I54" s="17">
        <f t="shared" si="95"/>
        <v>0</v>
      </c>
      <c r="J54" s="17">
        <f t="shared" si="95"/>
        <v>0</v>
      </c>
      <c r="K54" s="17">
        <f t="shared" si="95"/>
        <v>0</v>
      </c>
      <c r="L54" s="17">
        <f t="shared" si="95"/>
        <v>0</v>
      </c>
      <c r="M54" s="17">
        <f t="shared" ref="M54:O54" si="106">M68+M82+M96</f>
        <v>0</v>
      </c>
      <c r="N54" s="17">
        <f t="shared" si="106"/>
        <v>0</v>
      </c>
      <c r="O54" s="17">
        <f t="shared" si="106"/>
        <v>0</v>
      </c>
      <c r="P54" s="17">
        <f t="shared" si="95"/>
        <v>0</v>
      </c>
      <c r="Q54" s="17">
        <f t="shared" si="95"/>
        <v>0</v>
      </c>
      <c r="R54" s="17">
        <f t="shared" si="95"/>
        <v>0</v>
      </c>
      <c r="S54" s="17">
        <f t="shared" ref="S54:U54" si="107">S68+S82+S96</f>
        <v>0</v>
      </c>
      <c r="T54" s="17">
        <f t="shared" si="107"/>
        <v>0</v>
      </c>
      <c r="U54" s="17">
        <f t="shared" si="107"/>
        <v>0</v>
      </c>
      <c r="V54" s="17">
        <f t="shared" si="95"/>
        <v>0</v>
      </c>
      <c r="W54" s="17">
        <f t="shared" si="95"/>
        <v>0</v>
      </c>
      <c r="X54" s="17">
        <f t="shared" si="95"/>
        <v>0</v>
      </c>
      <c r="Y54" s="2"/>
      <c r="Z54" s="2"/>
    </row>
    <row r="55" spans="1:26" ht="16.5" thickTop="1" thickBot="1">
      <c r="A55" s="13" t="str">
        <f t="shared" si="6"/>
        <v>b</v>
      </c>
      <c r="B55" s="3"/>
      <c r="C55" s="4" t="s">
        <v>148</v>
      </c>
      <c r="D55" s="17">
        <f t="shared" si="95"/>
        <v>0</v>
      </c>
      <c r="E55" s="17">
        <f t="shared" si="95"/>
        <v>0</v>
      </c>
      <c r="F55" s="17">
        <f t="shared" si="95"/>
        <v>0</v>
      </c>
      <c r="G55" s="17">
        <f t="shared" si="95"/>
        <v>0</v>
      </c>
      <c r="H55" s="17">
        <f t="shared" si="95"/>
        <v>0</v>
      </c>
      <c r="I55" s="17">
        <f t="shared" si="95"/>
        <v>0</v>
      </c>
      <c r="J55" s="17">
        <f t="shared" si="95"/>
        <v>0</v>
      </c>
      <c r="K55" s="17">
        <f t="shared" si="95"/>
        <v>0</v>
      </c>
      <c r="L55" s="17">
        <f t="shared" si="95"/>
        <v>0</v>
      </c>
      <c r="M55" s="17">
        <f t="shared" ref="M55:O55" si="108">M69+M83+M97</f>
        <v>0</v>
      </c>
      <c r="N55" s="17">
        <f t="shared" si="108"/>
        <v>0</v>
      </c>
      <c r="O55" s="17">
        <f t="shared" si="108"/>
        <v>0</v>
      </c>
      <c r="P55" s="17">
        <f t="shared" si="95"/>
        <v>0</v>
      </c>
      <c r="Q55" s="17">
        <f t="shared" si="95"/>
        <v>0</v>
      </c>
      <c r="R55" s="17">
        <f t="shared" si="95"/>
        <v>0</v>
      </c>
      <c r="S55" s="17">
        <f t="shared" ref="S55:U55" si="109">S69+S83+S97</f>
        <v>0</v>
      </c>
      <c r="T55" s="17">
        <f t="shared" si="109"/>
        <v>0</v>
      </c>
      <c r="U55" s="17">
        <f t="shared" si="109"/>
        <v>0</v>
      </c>
      <c r="V55" s="17">
        <f t="shared" si="95"/>
        <v>0</v>
      </c>
      <c r="W55" s="17">
        <f t="shared" si="95"/>
        <v>0</v>
      </c>
      <c r="X55" s="17">
        <f t="shared" si="95"/>
        <v>0</v>
      </c>
      <c r="Y55" s="2"/>
      <c r="Z55" s="2"/>
    </row>
    <row r="56" spans="1:26" ht="16.5" thickTop="1" thickBot="1">
      <c r="A56" s="13" t="str">
        <f t="shared" si="6"/>
        <v>a</v>
      </c>
      <c r="B56" s="3" t="s">
        <v>0</v>
      </c>
      <c r="C56" s="4" t="s">
        <v>134</v>
      </c>
      <c r="D56" s="17">
        <f t="shared" si="95"/>
        <v>72717.990000000005</v>
      </c>
      <c r="E56" s="17">
        <f t="shared" si="95"/>
        <v>72717.990000000005</v>
      </c>
      <c r="F56" s="17">
        <f t="shared" si="95"/>
        <v>0</v>
      </c>
      <c r="G56" s="17">
        <f t="shared" si="95"/>
        <v>15000</v>
      </c>
      <c r="H56" s="17">
        <f t="shared" si="95"/>
        <v>15000</v>
      </c>
      <c r="I56" s="17">
        <f t="shared" si="95"/>
        <v>0</v>
      </c>
      <c r="J56" s="17">
        <f t="shared" si="95"/>
        <v>40000</v>
      </c>
      <c r="K56" s="17">
        <f t="shared" si="95"/>
        <v>40000</v>
      </c>
      <c r="L56" s="17">
        <f t="shared" si="95"/>
        <v>0</v>
      </c>
      <c r="M56" s="17">
        <f t="shared" ref="M56:O56" si="110">M70+M84+M98</f>
        <v>0</v>
      </c>
      <c r="N56" s="17">
        <f t="shared" si="110"/>
        <v>0</v>
      </c>
      <c r="O56" s="17">
        <f t="shared" si="110"/>
        <v>0</v>
      </c>
      <c r="P56" s="17">
        <f t="shared" si="95"/>
        <v>15000</v>
      </c>
      <c r="Q56" s="17">
        <f t="shared" si="95"/>
        <v>15000</v>
      </c>
      <c r="R56" s="17">
        <f t="shared" si="95"/>
        <v>0</v>
      </c>
      <c r="S56" s="17">
        <f t="shared" ref="S56:U56" si="111">S70+S84+S98</f>
        <v>15000</v>
      </c>
      <c r="T56" s="17">
        <f t="shared" si="111"/>
        <v>15000</v>
      </c>
      <c r="U56" s="17">
        <f t="shared" si="111"/>
        <v>0</v>
      </c>
      <c r="V56" s="17">
        <f t="shared" si="95"/>
        <v>15000</v>
      </c>
      <c r="W56" s="17">
        <f t="shared" si="95"/>
        <v>15000</v>
      </c>
      <c r="X56" s="17">
        <f t="shared" si="95"/>
        <v>0</v>
      </c>
      <c r="Y56" s="2"/>
      <c r="Z56" s="2"/>
    </row>
    <row r="57" spans="1:26" ht="16.5" thickTop="1" thickBot="1">
      <c r="A57" s="13" t="str">
        <f t="shared" si="6"/>
        <v>a</v>
      </c>
      <c r="B57" s="3" t="s">
        <v>0</v>
      </c>
      <c r="C57" s="4" t="s">
        <v>129</v>
      </c>
      <c r="D57" s="17">
        <f t="shared" si="95"/>
        <v>10519.54</v>
      </c>
      <c r="E57" s="17">
        <f t="shared" si="95"/>
        <v>10519.54</v>
      </c>
      <c r="F57" s="17">
        <f t="shared" si="95"/>
        <v>0</v>
      </c>
      <c r="G57" s="17">
        <f t="shared" si="95"/>
        <v>12000</v>
      </c>
      <c r="H57" s="17">
        <f t="shared" si="95"/>
        <v>12000</v>
      </c>
      <c r="I57" s="17">
        <f t="shared" si="95"/>
        <v>0</v>
      </c>
      <c r="J57" s="17">
        <f t="shared" si="95"/>
        <v>12500</v>
      </c>
      <c r="K57" s="17">
        <f t="shared" si="95"/>
        <v>12500</v>
      </c>
      <c r="L57" s="17">
        <f t="shared" si="95"/>
        <v>0</v>
      </c>
      <c r="M57" s="17">
        <f t="shared" ref="M57:O57" si="112">M71+M85+M99</f>
        <v>0</v>
      </c>
      <c r="N57" s="17">
        <f t="shared" si="112"/>
        <v>0</v>
      </c>
      <c r="O57" s="17">
        <f t="shared" si="112"/>
        <v>0</v>
      </c>
      <c r="P57" s="17">
        <f t="shared" si="95"/>
        <v>19000</v>
      </c>
      <c r="Q57" s="17">
        <f t="shared" si="95"/>
        <v>19000</v>
      </c>
      <c r="R57" s="17">
        <f t="shared" si="95"/>
        <v>0</v>
      </c>
      <c r="S57" s="17">
        <f t="shared" ref="S57:U57" si="113">S71+S85+S99</f>
        <v>19000</v>
      </c>
      <c r="T57" s="17">
        <f t="shared" si="113"/>
        <v>19000</v>
      </c>
      <c r="U57" s="17">
        <f t="shared" si="113"/>
        <v>0</v>
      </c>
      <c r="V57" s="17">
        <f t="shared" si="95"/>
        <v>19000</v>
      </c>
      <c r="W57" s="17">
        <f t="shared" si="95"/>
        <v>19000</v>
      </c>
      <c r="X57" s="17">
        <f t="shared" si="95"/>
        <v>0</v>
      </c>
      <c r="Y57" s="2"/>
      <c r="Z57" s="2"/>
    </row>
    <row r="58" spans="1:26" ht="27" thickTop="1" thickBot="1">
      <c r="A58" s="13" t="str">
        <f t="shared" si="6"/>
        <v>a</v>
      </c>
      <c r="B58" s="3" t="s">
        <v>0</v>
      </c>
      <c r="C58" s="11" t="s">
        <v>15</v>
      </c>
      <c r="D58" s="19">
        <f t="shared" si="95"/>
        <v>10519.54</v>
      </c>
      <c r="E58" s="19">
        <f t="shared" si="95"/>
        <v>10519.54</v>
      </c>
      <c r="F58" s="19">
        <f t="shared" si="95"/>
        <v>0</v>
      </c>
      <c r="G58" s="19">
        <f t="shared" si="95"/>
        <v>12000</v>
      </c>
      <c r="H58" s="19">
        <f t="shared" si="95"/>
        <v>12000</v>
      </c>
      <c r="I58" s="19">
        <f t="shared" si="95"/>
        <v>0</v>
      </c>
      <c r="J58" s="19">
        <f t="shared" si="95"/>
        <v>12500</v>
      </c>
      <c r="K58" s="19">
        <f t="shared" si="95"/>
        <v>12500</v>
      </c>
      <c r="L58" s="19">
        <f t="shared" si="95"/>
        <v>0</v>
      </c>
      <c r="M58" s="19">
        <f t="shared" ref="M58:O58" si="114">M72+M86+M100</f>
        <v>0</v>
      </c>
      <c r="N58" s="19">
        <f t="shared" si="114"/>
        <v>0</v>
      </c>
      <c r="O58" s="19">
        <f t="shared" si="114"/>
        <v>0</v>
      </c>
      <c r="P58" s="19">
        <f t="shared" si="95"/>
        <v>19000</v>
      </c>
      <c r="Q58" s="19">
        <f t="shared" si="95"/>
        <v>19000</v>
      </c>
      <c r="R58" s="19">
        <f t="shared" si="95"/>
        <v>0</v>
      </c>
      <c r="S58" s="19">
        <f t="shared" ref="S58:U58" si="115">S72+S86+S100</f>
        <v>19000</v>
      </c>
      <c r="T58" s="19">
        <f t="shared" si="115"/>
        <v>19000</v>
      </c>
      <c r="U58" s="19">
        <f t="shared" si="115"/>
        <v>0</v>
      </c>
      <c r="V58" s="19">
        <f t="shared" si="95"/>
        <v>19000</v>
      </c>
      <c r="W58" s="19">
        <f t="shared" si="95"/>
        <v>19000</v>
      </c>
      <c r="X58" s="19">
        <f t="shared" si="95"/>
        <v>0</v>
      </c>
      <c r="Y58" s="2"/>
      <c r="Z58" s="2"/>
    </row>
    <row r="59" spans="1:26" ht="27" thickTop="1" thickBot="1">
      <c r="A59" s="13" t="str">
        <f t="shared" si="6"/>
        <v>b</v>
      </c>
      <c r="B59" s="3"/>
      <c r="C59" s="11" t="s">
        <v>16</v>
      </c>
      <c r="D59" s="19">
        <f t="shared" si="95"/>
        <v>0</v>
      </c>
      <c r="E59" s="19">
        <f t="shared" si="95"/>
        <v>0</v>
      </c>
      <c r="F59" s="19">
        <f t="shared" si="95"/>
        <v>0</v>
      </c>
      <c r="G59" s="19">
        <f t="shared" si="95"/>
        <v>0</v>
      </c>
      <c r="H59" s="19">
        <f t="shared" si="95"/>
        <v>0</v>
      </c>
      <c r="I59" s="19">
        <f t="shared" si="95"/>
        <v>0</v>
      </c>
      <c r="J59" s="19">
        <f t="shared" si="95"/>
        <v>0</v>
      </c>
      <c r="K59" s="19">
        <f t="shared" si="95"/>
        <v>0</v>
      </c>
      <c r="L59" s="19">
        <f t="shared" si="95"/>
        <v>0</v>
      </c>
      <c r="M59" s="19">
        <f t="shared" ref="M59:O59" si="116">M73+M87+M101</f>
        <v>0</v>
      </c>
      <c r="N59" s="19">
        <f t="shared" si="116"/>
        <v>0</v>
      </c>
      <c r="O59" s="19">
        <f t="shared" si="116"/>
        <v>0</v>
      </c>
      <c r="P59" s="19">
        <f t="shared" si="95"/>
        <v>0</v>
      </c>
      <c r="Q59" s="19">
        <f t="shared" si="95"/>
        <v>0</v>
      </c>
      <c r="R59" s="19">
        <f t="shared" si="95"/>
        <v>0</v>
      </c>
      <c r="S59" s="19">
        <f t="shared" ref="S59:U59" si="117">S73+S87+S101</f>
        <v>0</v>
      </c>
      <c r="T59" s="19">
        <f t="shared" si="117"/>
        <v>0</v>
      </c>
      <c r="U59" s="19">
        <f t="shared" si="117"/>
        <v>0</v>
      </c>
      <c r="V59" s="19">
        <f t="shared" si="95"/>
        <v>0</v>
      </c>
      <c r="W59" s="19">
        <f t="shared" si="95"/>
        <v>0</v>
      </c>
      <c r="X59" s="19">
        <f t="shared" si="95"/>
        <v>0</v>
      </c>
      <c r="Y59" s="2"/>
      <c r="Z59" s="2"/>
    </row>
    <row r="60" spans="1:26" ht="16.5" thickTop="1" thickBot="1">
      <c r="A60" s="13" t="str">
        <f t="shared" si="6"/>
        <v>a</v>
      </c>
      <c r="B60" s="3" t="s">
        <v>0</v>
      </c>
      <c r="C60" s="10" t="s">
        <v>17</v>
      </c>
      <c r="D60" s="16">
        <f t="shared" si="95"/>
        <v>0</v>
      </c>
      <c r="E60" s="16">
        <f t="shared" si="95"/>
        <v>0</v>
      </c>
      <c r="F60" s="16">
        <f t="shared" si="95"/>
        <v>0</v>
      </c>
      <c r="G60" s="16">
        <f t="shared" si="95"/>
        <v>20000</v>
      </c>
      <c r="H60" s="16">
        <f t="shared" si="95"/>
        <v>20000</v>
      </c>
      <c r="I60" s="16">
        <f t="shared" si="95"/>
        <v>0</v>
      </c>
      <c r="J60" s="16">
        <f t="shared" si="95"/>
        <v>21400</v>
      </c>
      <c r="K60" s="16">
        <f t="shared" si="95"/>
        <v>21400</v>
      </c>
      <c r="L60" s="16">
        <f t="shared" si="95"/>
        <v>0</v>
      </c>
      <c r="M60" s="16">
        <f t="shared" ref="M60:O60" si="118">M74+M88+M102</f>
        <v>0</v>
      </c>
      <c r="N60" s="16">
        <f t="shared" si="118"/>
        <v>0</v>
      </c>
      <c r="O60" s="16">
        <f t="shared" si="118"/>
        <v>0</v>
      </c>
      <c r="P60" s="16">
        <f t="shared" si="95"/>
        <v>20000</v>
      </c>
      <c r="Q60" s="16">
        <f t="shared" si="95"/>
        <v>20000</v>
      </c>
      <c r="R60" s="16">
        <f t="shared" si="95"/>
        <v>0</v>
      </c>
      <c r="S60" s="16">
        <f t="shared" ref="S60:U60" si="119">S74+S88+S102</f>
        <v>20000</v>
      </c>
      <c r="T60" s="16">
        <f t="shared" si="119"/>
        <v>20000</v>
      </c>
      <c r="U60" s="16">
        <f t="shared" si="119"/>
        <v>0</v>
      </c>
      <c r="V60" s="16">
        <f t="shared" si="95"/>
        <v>120000</v>
      </c>
      <c r="W60" s="16">
        <f t="shared" si="95"/>
        <v>120000</v>
      </c>
      <c r="X60" s="16">
        <f t="shared" si="95"/>
        <v>0</v>
      </c>
      <c r="Y60" s="2"/>
      <c r="Z60" s="2"/>
    </row>
    <row r="61" spans="1:26" ht="16.5" thickTop="1" thickBot="1">
      <c r="A61" s="13" t="str">
        <f t="shared" si="6"/>
        <v>b</v>
      </c>
      <c r="B61" s="3"/>
      <c r="C61" s="10" t="s">
        <v>18</v>
      </c>
      <c r="D61" s="16">
        <f t="shared" si="95"/>
        <v>0</v>
      </c>
      <c r="E61" s="16">
        <f t="shared" si="95"/>
        <v>0</v>
      </c>
      <c r="F61" s="16">
        <f t="shared" si="95"/>
        <v>0</v>
      </c>
      <c r="G61" s="16">
        <f t="shared" si="95"/>
        <v>0</v>
      </c>
      <c r="H61" s="16">
        <f t="shared" si="95"/>
        <v>0</v>
      </c>
      <c r="I61" s="16">
        <f t="shared" si="95"/>
        <v>0</v>
      </c>
      <c r="J61" s="16">
        <f t="shared" si="95"/>
        <v>0</v>
      </c>
      <c r="K61" s="16">
        <f t="shared" si="95"/>
        <v>0</v>
      </c>
      <c r="L61" s="16">
        <f t="shared" si="95"/>
        <v>0</v>
      </c>
      <c r="M61" s="16">
        <f t="shared" ref="M61:O61" si="120">M75+M89+M103</f>
        <v>0</v>
      </c>
      <c r="N61" s="16">
        <f t="shared" si="120"/>
        <v>0</v>
      </c>
      <c r="O61" s="16">
        <f t="shared" si="120"/>
        <v>0</v>
      </c>
      <c r="P61" s="16">
        <f t="shared" si="95"/>
        <v>0</v>
      </c>
      <c r="Q61" s="16">
        <f t="shared" si="95"/>
        <v>0</v>
      </c>
      <c r="R61" s="16">
        <f t="shared" si="95"/>
        <v>0</v>
      </c>
      <c r="S61" s="16">
        <f t="shared" ref="S61:U61" si="121">S75+S89+S103</f>
        <v>0</v>
      </c>
      <c r="T61" s="16">
        <f t="shared" si="121"/>
        <v>0</v>
      </c>
      <c r="U61" s="16">
        <f t="shared" si="121"/>
        <v>0</v>
      </c>
      <c r="V61" s="16">
        <f t="shared" si="95"/>
        <v>0</v>
      </c>
      <c r="W61" s="16">
        <f t="shared" si="95"/>
        <v>0</v>
      </c>
      <c r="X61" s="16">
        <f t="shared" si="95"/>
        <v>0</v>
      </c>
      <c r="Y61" s="2"/>
      <c r="Z61" s="2"/>
    </row>
    <row r="62" spans="1:26" ht="31.5" thickTop="1" thickBot="1">
      <c r="A62" s="13" t="str">
        <f t="shared" si="6"/>
        <v>a</v>
      </c>
      <c r="B62" s="3" t="s">
        <v>22</v>
      </c>
      <c r="C62" s="6" t="s">
        <v>250</v>
      </c>
      <c r="D62" s="14">
        <f>E62+F62</f>
        <v>3322158.08</v>
      </c>
      <c r="E62" s="14">
        <f>E65+E74+E75</f>
        <v>3322158.08</v>
      </c>
      <c r="F62" s="14">
        <f>F65+F74+F75</f>
        <v>0</v>
      </c>
      <c r="G62" s="14">
        <f>H62+I62</f>
        <v>2705000</v>
      </c>
      <c r="H62" s="14">
        <f>H65+H74+H75</f>
        <v>2705000</v>
      </c>
      <c r="I62" s="14">
        <f>I65+I74+I75</f>
        <v>0</v>
      </c>
      <c r="J62" s="14">
        <f>K62+L62</f>
        <v>2705000</v>
      </c>
      <c r="K62" s="14">
        <f>K65+K74+K75</f>
        <v>2705000</v>
      </c>
      <c r="L62" s="14">
        <f>L65+L74+L75</f>
        <v>0</v>
      </c>
      <c r="M62" s="14">
        <f>N62+O62</f>
        <v>0</v>
      </c>
      <c r="N62" s="14">
        <f>N65+N74+N75</f>
        <v>0</v>
      </c>
      <c r="O62" s="14">
        <f>O65+O74+O75</f>
        <v>0</v>
      </c>
      <c r="P62" s="14">
        <f>Q62+R62</f>
        <v>2800000</v>
      </c>
      <c r="Q62" s="14">
        <f>Q65+Q74+Q75</f>
        <v>2800000</v>
      </c>
      <c r="R62" s="14">
        <f>R65+R74+R75</f>
        <v>0</v>
      </c>
      <c r="S62" s="14">
        <f>T62+U62</f>
        <v>2800000</v>
      </c>
      <c r="T62" s="14">
        <f>T65+T74+T75</f>
        <v>2800000</v>
      </c>
      <c r="U62" s="14">
        <f>U65+U74+U75</f>
        <v>0</v>
      </c>
      <c r="V62" s="14">
        <f>W62+X62</f>
        <v>2800000</v>
      </c>
      <c r="W62" s="14">
        <f>W65+W74+W75</f>
        <v>2800000</v>
      </c>
      <c r="X62" s="14">
        <f>X65+X74+X75</f>
        <v>0</v>
      </c>
      <c r="Y62" s="5" t="s">
        <v>248</v>
      </c>
      <c r="Z62" s="5" t="s">
        <v>149</v>
      </c>
    </row>
    <row r="63" spans="1:26" ht="16.5" thickTop="1" thickBot="1">
      <c r="A63" s="13" t="str">
        <f t="shared" si="6"/>
        <v>a</v>
      </c>
      <c r="B63" s="3" t="s">
        <v>0</v>
      </c>
      <c r="C63" s="9" t="s">
        <v>12</v>
      </c>
      <c r="D63" s="15">
        <f t="shared" ref="D63:D75" si="122">E63+F63</f>
        <v>174</v>
      </c>
      <c r="E63" s="15">
        <v>174</v>
      </c>
      <c r="F63" s="15">
        <v>0</v>
      </c>
      <c r="G63" s="15">
        <f t="shared" ref="G63:G75" si="123">H63+I63</f>
        <v>124</v>
      </c>
      <c r="H63" s="15">
        <v>124</v>
      </c>
      <c r="I63" s="15">
        <v>0</v>
      </c>
      <c r="J63" s="15">
        <f t="shared" ref="J63:J75" si="124">K63+L63</f>
        <v>99</v>
      </c>
      <c r="K63" s="15">
        <v>99</v>
      </c>
      <c r="L63" s="15">
        <v>0</v>
      </c>
      <c r="M63" s="15">
        <f t="shared" ref="M63:M75" si="125">N63+O63</f>
        <v>0</v>
      </c>
      <c r="N63" s="15">
        <v>0</v>
      </c>
      <c r="O63" s="15">
        <v>0</v>
      </c>
      <c r="P63" s="15">
        <f t="shared" ref="P63:P75" si="126">Q63+R63</f>
        <v>120</v>
      </c>
      <c r="Q63" s="15">
        <v>120</v>
      </c>
      <c r="R63" s="15">
        <v>0</v>
      </c>
      <c r="S63" s="15">
        <f t="shared" ref="S63:S75" si="127">T63+U63</f>
        <v>120</v>
      </c>
      <c r="T63" s="15">
        <v>120</v>
      </c>
      <c r="U63" s="15">
        <v>0</v>
      </c>
      <c r="V63" s="15">
        <f t="shared" ref="V63:V75" si="128">W63+X63</f>
        <v>120</v>
      </c>
      <c r="W63" s="15">
        <v>120</v>
      </c>
      <c r="X63" s="15">
        <v>0</v>
      </c>
      <c r="Y63" s="2"/>
      <c r="Z63" s="2"/>
    </row>
    <row r="64" spans="1:26" ht="16.5" thickTop="1" thickBot="1">
      <c r="A64" s="13" t="str">
        <f t="shared" si="6"/>
        <v>a</v>
      </c>
      <c r="B64" s="3" t="s">
        <v>0</v>
      </c>
      <c r="C64" s="9" t="s">
        <v>13</v>
      </c>
      <c r="D64" s="15">
        <f t="shared" si="122"/>
        <v>38</v>
      </c>
      <c r="E64" s="15">
        <v>38</v>
      </c>
      <c r="F64" s="15">
        <v>0</v>
      </c>
      <c r="G64" s="15">
        <f t="shared" si="123"/>
        <v>0</v>
      </c>
      <c r="H64" s="15">
        <v>0</v>
      </c>
      <c r="I64" s="15">
        <v>0</v>
      </c>
      <c r="J64" s="15">
        <f t="shared" si="124"/>
        <v>18</v>
      </c>
      <c r="K64" s="15">
        <v>18</v>
      </c>
      <c r="L64" s="15">
        <v>0</v>
      </c>
      <c r="M64" s="15">
        <f t="shared" si="125"/>
        <v>0</v>
      </c>
      <c r="N64" s="15">
        <v>0</v>
      </c>
      <c r="O64" s="15">
        <v>0</v>
      </c>
      <c r="P64" s="15">
        <f t="shared" si="126"/>
        <v>18</v>
      </c>
      <c r="Q64" s="15">
        <v>18</v>
      </c>
      <c r="R64" s="15">
        <v>0</v>
      </c>
      <c r="S64" s="15">
        <f t="shared" si="127"/>
        <v>18</v>
      </c>
      <c r="T64" s="15">
        <v>18</v>
      </c>
      <c r="U64" s="15">
        <v>0</v>
      </c>
      <c r="V64" s="15">
        <f t="shared" si="128"/>
        <v>18</v>
      </c>
      <c r="W64" s="15">
        <v>18</v>
      </c>
      <c r="X64" s="15">
        <v>0</v>
      </c>
      <c r="Y64" s="2"/>
      <c r="Z64" s="2"/>
    </row>
    <row r="65" spans="1:26" ht="16.5" thickTop="1" thickBot="1">
      <c r="A65" s="13" t="str">
        <f t="shared" si="6"/>
        <v>a</v>
      </c>
      <c r="B65" s="3" t="s">
        <v>0</v>
      </c>
      <c r="C65" s="10" t="s">
        <v>14</v>
      </c>
      <c r="D65" s="16">
        <f t="shared" si="122"/>
        <v>3322158.08</v>
      </c>
      <c r="E65" s="16">
        <f>E66+E67+E68+E69+E70+E71</f>
        <v>3322158.08</v>
      </c>
      <c r="F65" s="16">
        <f>F66+F67+F68+F69+F70+F71</f>
        <v>0</v>
      </c>
      <c r="G65" s="16">
        <f t="shared" si="123"/>
        <v>2685000</v>
      </c>
      <c r="H65" s="16">
        <f>H66+H67+H68+H69+H70+H71</f>
        <v>2685000</v>
      </c>
      <c r="I65" s="16">
        <f>I66+I67+I68+I69+I70+I71</f>
        <v>0</v>
      </c>
      <c r="J65" s="16">
        <f t="shared" si="124"/>
        <v>2685000</v>
      </c>
      <c r="K65" s="16">
        <f>K66+K67+K68+K69+K70+K71</f>
        <v>2685000</v>
      </c>
      <c r="L65" s="16">
        <f>L66+L67+L68+L69+L70+L71</f>
        <v>0</v>
      </c>
      <c r="M65" s="16">
        <f t="shared" si="125"/>
        <v>0</v>
      </c>
      <c r="N65" s="16">
        <f>N66+N67+N68+N69+N70+N71</f>
        <v>0</v>
      </c>
      <c r="O65" s="16">
        <f>O66+O67+O68+O69+O70+O71</f>
        <v>0</v>
      </c>
      <c r="P65" s="16">
        <f t="shared" si="126"/>
        <v>2780000</v>
      </c>
      <c r="Q65" s="16">
        <f>Q66+Q67+Q68+Q69+Q70+Q71</f>
        <v>2780000</v>
      </c>
      <c r="R65" s="16">
        <f>R66+R67+R68+R69+R70+R71</f>
        <v>0</v>
      </c>
      <c r="S65" s="16">
        <f t="shared" si="127"/>
        <v>2780000</v>
      </c>
      <c r="T65" s="16">
        <f>T66+T67+T68+T69+T70+T71</f>
        <v>2780000</v>
      </c>
      <c r="U65" s="16">
        <f>U66+U67+U68+U69+U70+U71</f>
        <v>0</v>
      </c>
      <c r="V65" s="16">
        <f t="shared" si="128"/>
        <v>2780000</v>
      </c>
      <c r="W65" s="16">
        <f>W66+W67+W68+W69+W70+W71</f>
        <v>2780000</v>
      </c>
      <c r="X65" s="16">
        <f>X66+X67+X68+X69+X70+X71</f>
        <v>0</v>
      </c>
      <c r="Y65" s="2"/>
      <c r="Z65" s="2"/>
    </row>
    <row r="66" spans="1:26" ht="16.5" thickTop="1" thickBot="1">
      <c r="A66" s="13" t="str">
        <f t="shared" si="6"/>
        <v>a</v>
      </c>
      <c r="B66" s="3" t="s">
        <v>0</v>
      </c>
      <c r="C66" s="4" t="s">
        <v>182</v>
      </c>
      <c r="D66" s="17">
        <f t="shared" si="122"/>
        <v>2383308.15</v>
      </c>
      <c r="E66" s="17">
        <v>2383308.15</v>
      </c>
      <c r="F66" s="17"/>
      <c r="G66" s="17">
        <f t="shared" si="123"/>
        <v>2285000</v>
      </c>
      <c r="H66" s="17">
        <v>2285000</v>
      </c>
      <c r="I66" s="17"/>
      <c r="J66" s="17">
        <f t="shared" si="124"/>
        <v>2275000</v>
      </c>
      <c r="K66" s="17">
        <v>2275000</v>
      </c>
      <c r="L66" s="17"/>
      <c r="M66" s="17">
        <f t="shared" si="125"/>
        <v>0</v>
      </c>
      <c r="N66" s="17"/>
      <c r="O66" s="17"/>
      <c r="P66" s="17">
        <f t="shared" si="126"/>
        <v>2201000</v>
      </c>
      <c r="Q66" s="17">
        <f>2200800+200</f>
        <v>2201000</v>
      </c>
      <c r="R66" s="17"/>
      <c r="S66" s="17">
        <f t="shared" si="127"/>
        <v>2201000</v>
      </c>
      <c r="T66" s="17">
        <f>2200800+200</f>
        <v>2201000</v>
      </c>
      <c r="U66" s="17"/>
      <c r="V66" s="17">
        <f t="shared" si="128"/>
        <v>2200800</v>
      </c>
      <c r="W66" s="17">
        <v>2200800</v>
      </c>
      <c r="X66" s="17"/>
      <c r="Y66" s="2"/>
      <c r="Z66" s="2"/>
    </row>
    <row r="67" spans="1:26" ht="16.5" thickTop="1" thickBot="1">
      <c r="A67" s="13" t="str">
        <f t="shared" si="6"/>
        <v>a</v>
      </c>
      <c r="B67" s="3" t="s">
        <v>0</v>
      </c>
      <c r="C67" s="4" t="s">
        <v>133</v>
      </c>
      <c r="D67" s="17">
        <f t="shared" si="122"/>
        <v>862611.94</v>
      </c>
      <c r="E67" s="17">
        <v>862611.94</v>
      </c>
      <c r="F67" s="17"/>
      <c r="G67" s="17">
        <f t="shared" si="123"/>
        <v>380000</v>
      </c>
      <c r="H67" s="17">
        <v>380000</v>
      </c>
      <c r="I67" s="17"/>
      <c r="J67" s="17">
        <f t="shared" si="124"/>
        <v>380000</v>
      </c>
      <c r="K67" s="17">
        <v>380000</v>
      </c>
      <c r="L67" s="17"/>
      <c r="M67" s="17">
        <f t="shared" si="125"/>
        <v>0</v>
      </c>
      <c r="N67" s="17"/>
      <c r="O67" s="17"/>
      <c r="P67" s="17">
        <f t="shared" si="126"/>
        <v>559000</v>
      </c>
      <c r="Q67" s="29">
        <f>559200-200</f>
        <v>559000</v>
      </c>
      <c r="R67" s="17"/>
      <c r="S67" s="17">
        <f t="shared" si="127"/>
        <v>559000</v>
      </c>
      <c r="T67" s="29">
        <f>559200-200</f>
        <v>559000</v>
      </c>
      <c r="U67" s="17"/>
      <c r="V67" s="17">
        <f t="shared" si="128"/>
        <v>559200</v>
      </c>
      <c r="W67" s="17">
        <v>559200</v>
      </c>
      <c r="X67" s="17"/>
      <c r="Y67" s="2"/>
      <c r="Z67" s="2"/>
    </row>
    <row r="68" spans="1:26" ht="16.5" thickTop="1" thickBot="1">
      <c r="A68" s="13" t="str">
        <f t="shared" si="6"/>
        <v>b</v>
      </c>
      <c r="B68" s="3"/>
      <c r="C68" s="4" t="s">
        <v>132</v>
      </c>
      <c r="D68" s="17">
        <f t="shared" si="122"/>
        <v>0</v>
      </c>
      <c r="E68" s="17"/>
      <c r="F68" s="17"/>
      <c r="G68" s="17">
        <f t="shared" si="123"/>
        <v>0</v>
      </c>
      <c r="H68" s="17"/>
      <c r="I68" s="17"/>
      <c r="J68" s="17">
        <f t="shared" si="124"/>
        <v>0</v>
      </c>
      <c r="K68" s="17"/>
      <c r="L68" s="17"/>
      <c r="M68" s="17">
        <f t="shared" si="125"/>
        <v>0</v>
      </c>
      <c r="N68" s="17"/>
      <c r="O68" s="17"/>
      <c r="P68" s="17">
        <f t="shared" si="126"/>
        <v>0</v>
      </c>
      <c r="Q68" s="17"/>
      <c r="R68" s="17"/>
      <c r="S68" s="17">
        <f t="shared" si="127"/>
        <v>0</v>
      </c>
      <c r="T68" s="17"/>
      <c r="U68" s="17"/>
      <c r="V68" s="17">
        <f t="shared" si="128"/>
        <v>0</v>
      </c>
      <c r="W68" s="17"/>
      <c r="X68" s="17"/>
      <c r="Y68" s="2"/>
      <c r="Z68" s="2"/>
    </row>
    <row r="69" spans="1:26" ht="16.5" thickTop="1" thickBot="1">
      <c r="A69" s="13" t="str">
        <f t="shared" si="6"/>
        <v>b</v>
      </c>
      <c r="B69" s="3"/>
      <c r="C69" s="4" t="s">
        <v>148</v>
      </c>
      <c r="D69" s="17">
        <f t="shared" si="122"/>
        <v>0</v>
      </c>
      <c r="E69" s="17"/>
      <c r="F69" s="17"/>
      <c r="G69" s="17">
        <f t="shared" si="123"/>
        <v>0</v>
      </c>
      <c r="H69" s="17"/>
      <c r="I69" s="17"/>
      <c r="J69" s="17">
        <f t="shared" si="124"/>
        <v>0</v>
      </c>
      <c r="K69" s="17"/>
      <c r="L69" s="17"/>
      <c r="M69" s="17">
        <f t="shared" si="125"/>
        <v>0</v>
      </c>
      <c r="N69" s="17"/>
      <c r="O69" s="17"/>
      <c r="P69" s="17">
        <f t="shared" si="126"/>
        <v>0</v>
      </c>
      <c r="Q69" s="17"/>
      <c r="R69" s="17"/>
      <c r="S69" s="17">
        <f t="shared" si="127"/>
        <v>0</v>
      </c>
      <c r="T69" s="17"/>
      <c r="U69" s="17"/>
      <c r="V69" s="17">
        <f t="shared" si="128"/>
        <v>0</v>
      </c>
      <c r="W69" s="17"/>
      <c r="X69" s="17"/>
      <c r="Y69" s="2"/>
      <c r="Z69" s="2"/>
    </row>
    <row r="70" spans="1:26" ht="16.5" thickTop="1" thickBot="1">
      <c r="A70" s="13" t="str">
        <f t="shared" si="6"/>
        <v>a</v>
      </c>
      <c r="B70" s="3" t="s">
        <v>0</v>
      </c>
      <c r="C70" s="4" t="s">
        <v>134</v>
      </c>
      <c r="D70" s="17">
        <f t="shared" si="122"/>
        <v>72717.990000000005</v>
      </c>
      <c r="E70" s="17">
        <v>72717.990000000005</v>
      </c>
      <c r="F70" s="17"/>
      <c r="G70" s="17">
        <f t="shared" si="123"/>
        <v>15000</v>
      </c>
      <c r="H70" s="17">
        <v>15000</v>
      </c>
      <c r="I70" s="17"/>
      <c r="J70" s="17">
        <f t="shared" si="124"/>
        <v>25000</v>
      </c>
      <c r="K70" s="17">
        <v>25000</v>
      </c>
      <c r="L70" s="17"/>
      <c r="M70" s="17">
        <f t="shared" si="125"/>
        <v>0</v>
      </c>
      <c r="N70" s="17"/>
      <c r="O70" s="17"/>
      <c r="P70" s="17">
        <f t="shared" si="126"/>
        <v>15000</v>
      </c>
      <c r="Q70" s="17">
        <v>15000</v>
      </c>
      <c r="R70" s="17"/>
      <c r="S70" s="17">
        <f t="shared" si="127"/>
        <v>15000</v>
      </c>
      <c r="T70" s="17">
        <v>15000</v>
      </c>
      <c r="U70" s="17"/>
      <c r="V70" s="17">
        <f t="shared" si="128"/>
        <v>15000</v>
      </c>
      <c r="W70" s="17">
        <v>15000</v>
      </c>
      <c r="X70" s="17"/>
      <c r="Y70" s="2"/>
      <c r="Z70" s="2"/>
    </row>
    <row r="71" spans="1:26" ht="16.5" thickTop="1" thickBot="1">
      <c r="A71" s="13" t="str">
        <f t="shared" si="6"/>
        <v>a</v>
      </c>
      <c r="B71" s="3" t="s">
        <v>0</v>
      </c>
      <c r="C71" s="4" t="s">
        <v>129</v>
      </c>
      <c r="D71" s="17">
        <f t="shared" si="122"/>
        <v>3520</v>
      </c>
      <c r="E71" s="17">
        <f>E72+E73</f>
        <v>3520</v>
      </c>
      <c r="F71" s="17">
        <f>F72+F73</f>
        <v>0</v>
      </c>
      <c r="G71" s="17">
        <f t="shared" si="123"/>
        <v>5000</v>
      </c>
      <c r="H71" s="17">
        <f>H72+H73</f>
        <v>5000</v>
      </c>
      <c r="I71" s="17">
        <f>I72+I73</f>
        <v>0</v>
      </c>
      <c r="J71" s="17">
        <f t="shared" si="124"/>
        <v>5000</v>
      </c>
      <c r="K71" s="17">
        <f>K72+K73</f>
        <v>5000</v>
      </c>
      <c r="L71" s="17">
        <f>L72+L73</f>
        <v>0</v>
      </c>
      <c r="M71" s="17">
        <f t="shared" si="125"/>
        <v>0</v>
      </c>
      <c r="N71" s="17">
        <f>N72+N73</f>
        <v>0</v>
      </c>
      <c r="O71" s="17">
        <f>O72+O73</f>
        <v>0</v>
      </c>
      <c r="P71" s="17">
        <f t="shared" si="126"/>
        <v>5000</v>
      </c>
      <c r="Q71" s="17">
        <f>Q72+Q73</f>
        <v>5000</v>
      </c>
      <c r="R71" s="17">
        <f>R72+R73</f>
        <v>0</v>
      </c>
      <c r="S71" s="17">
        <f t="shared" si="127"/>
        <v>5000</v>
      </c>
      <c r="T71" s="17">
        <f>T72+T73</f>
        <v>5000</v>
      </c>
      <c r="U71" s="17">
        <f>U72+U73</f>
        <v>0</v>
      </c>
      <c r="V71" s="17">
        <f t="shared" si="128"/>
        <v>5000</v>
      </c>
      <c r="W71" s="17">
        <f>W72+W73</f>
        <v>5000</v>
      </c>
      <c r="X71" s="17">
        <f>X72+X73</f>
        <v>0</v>
      </c>
      <c r="Y71" s="2"/>
      <c r="Z71" s="2"/>
    </row>
    <row r="72" spans="1:26" ht="27" thickTop="1" thickBot="1">
      <c r="A72" s="13" t="str">
        <f t="shared" ref="A72:A135" si="129">IF((D72+E72+F72+G72+H72+I72+J72+K72+L72+P72+Q72+R72+V72+W72+X72)&gt;0,"a","b")</f>
        <v>a</v>
      </c>
      <c r="B72" s="3" t="s">
        <v>0</v>
      </c>
      <c r="C72" s="11" t="s">
        <v>15</v>
      </c>
      <c r="D72" s="19">
        <f t="shared" si="122"/>
        <v>3520</v>
      </c>
      <c r="E72" s="19">
        <v>3520</v>
      </c>
      <c r="F72" s="19"/>
      <c r="G72" s="19">
        <f t="shared" si="123"/>
        <v>5000</v>
      </c>
      <c r="H72" s="19">
        <v>5000</v>
      </c>
      <c r="I72" s="19"/>
      <c r="J72" s="19">
        <f t="shared" si="124"/>
        <v>5000</v>
      </c>
      <c r="K72" s="19">
        <v>5000</v>
      </c>
      <c r="L72" s="19"/>
      <c r="M72" s="19">
        <f t="shared" si="125"/>
        <v>0</v>
      </c>
      <c r="N72" s="19"/>
      <c r="O72" s="19"/>
      <c r="P72" s="19">
        <f t="shared" si="126"/>
        <v>5000</v>
      </c>
      <c r="Q72" s="19">
        <v>5000</v>
      </c>
      <c r="R72" s="19"/>
      <c r="S72" s="19">
        <f t="shared" si="127"/>
        <v>5000</v>
      </c>
      <c r="T72" s="19">
        <v>5000</v>
      </c>
      <c r="U72" s="19"/>
      <c r="V72" s="19">
        <f t="shared" si="128"/>
        <v>5000</v>
      </c>
      <c r="W72" s="19">
        <v>5000</v>
      </c>
      <c r="X72" s="19"/>
      <c r="Y72" s="2"/>
      <c r="Z72" s="2"/>
    </row>
    <row r="73" spans="1:26" ht="27" thickTop="1" thickBot="1">
      <c r="A73" s="13" t="str">
        <f t="shared" si="129"/>
        <v>b</v>
      </c>
      <c r="B73" s="3"/>
      <c r="C73" s="11" t="s">
        <v>16</v>
      </c>
      <c r="D73" s="19">
        <f t="shared" si="122"/>
        <v>0</v>
      </c>
      <c r="E73" s="19"/>
      <c r="F73" s="19"/>
      <c r="G73" s="19">
        <f t="shared" si="123"/>
        <v>0</v>
      </c>
      <c r="H73" s="19"/>
      <c r="I73" s="19"/>
      <c r="J73" s="19">
        <f t="shared" si="124"/>
        <v>0</v>
      </c>
      <c r="K73" s="19"/>
      <c r="L73" s="19"/>
      <c r="M73" s="19">
        <f t="shared" si="125"/>
        <v>0</v>
      </c>
      <c r="N73" s="19"/>
      <c r="O73" s="19"/>
      <c r="P73" s="19">
        <f t="shared" si="126"/>
        <v>0</v>
      </c>
      <c r="Q73" s="19"/>
      <c r="R73" s="19"/>
      <c r="S73" s="19">
        <f t="shared" si="127"/>
        <v>0</v>
      </c>
      <c r="T73" s="19"/>
      <c r="U73" s="19"/>
      <c r="V73" s="19">
        <f t="shared" si="128"/>
        <v>0</v>
      </c>
      <c r="W73" s="19"/>
      <c r="X73" s="19"/>
      <c r="Y73" s="2"/>
      <c r="Z73" s="2"/>
    </row>
    <row r="74" spans="1:26" ht="16.5" thickTop="1" thickBot="1">
      <c r="A74" s="13" t="str">
        <f t="shared" si="129"/>
        <v>a</v>
      </c>
      <c r="B74" s="3" t="s">
        <v>0</v>
      </c>
      <c r="C74" s="10" t="s">
        <v>17</v>
      </c>
      <c r="D74" s="16">
        <f t="shared" si="122"/>
        <v>0</v>
      </c>
      <c r="E74" s="16">
        <v>0</v>
      </c>
      <c r="F74" s="16">
        <v>0</v>
      </c>
      <c r="G74" s="16">
        <f t="shared" si="123"/>
        <v>20000</v>
      </c>
      <c r="H74" s="16">
        <v>20000</v>
      </c>
      <c r="I74" s="16">
        <v>0</v>
      </c>
      <c r="J74" s="16">
        <f t="shared" si="124"/>
        <v>20000</v>
      </c>
      <c r="K74" s="16">
        <v>20000</v>
      </c>
      <c r="L74" s="16">
        <v>0</v>
      </c>
      <c r="M74" s="16">
        <f t="shared" si="125"/>
        <v>0</v>
      </c>
      <c r="N74" s="16">
        <v>0</v>
      </c>
      <c r="O74" s="16">
        <v>0</v>
      </c>
      <c r="P74" s="16">
        <f t="shared" si="126"/>
        <v>20000</v>
      </c>
      <c r="Q74" s="16">
        <v>20000</v>
      </c>
      <c r="R74" s="16">
        <v>0</v>
      </c>
      <c r="S74" s="16">
        <f t="shared" si="127"/>
        <v>20000</v>
      </c>
      <c r="T74" s="16">
        <v>20000</v>
      </c>
      <c r="U74" s="16">
        <v>0</v>
      </c>
      <c r="V74" s="16">
        <f t="shared" si="128"/>
        <v>20000</v>
      </c>
      <c r="W74" s="16">
        <v>20000</v>
      </c>
      <c r="X74" s="16">
        <v>0</v>
      </c>
      <c r="Y74" s="2"/>
      <c r="Z74" s="2"/>
    </row>
    <row r="75" spans="1:26" ht="16.5" thickTop="1" thickBot="1">
      <c r="A75" s="13" t="str">
        <f t="shared" si="129"/>
        <v>b</v>
      </c>
      <c r="B75" s="3"/>
      <c r="C75" s="10" t="s">
        <v>18</v>
      </c>
      <c r="D75" s="16">
        <f t="shared" si="122"/>
        <v>0</v>
      </c>
      <c r="E75" s="16">
        <v>0</v>
      </c>
      <c r="F75" s="16">
        <v>0</v>
      </c>
      <c r="G75" s="16">
        <f t="shared" si="123"/>
        <v>0</v>
      </c>
      <c r="H75" s="16">
        <v>0</v>
      </c>
      <c r="I75" s="16">
        <v>0</v>
      </c>
      <c r="J75" s="16">
        <f t="shared" si="124"/>
        <v>0</v>
      </c>
      <c r="K75" s="16">
        <v>0</v>
      </c>
      <c r="L75" s="16">
        <v>0</v>
      </c>
      <c r="M75" s="16">
        <f t="shared" si="125"/>
        <v>0</v>
      </c>
      <c r="N75" s="16">
        <v>0</v>
      </c>
      <c r="O75" s="16">
        <v>0</v>
      </c>
      <c r="P75" s="16">
        <f t="shared" si="126"/>
        <v>0</v>
      </c>
      <c r="Q75" s="16">
        <v>0</v>
      </c>
      <c r="R75" s="16">
        <v>0</v>
      </c>
      <c r="S75" s="16">
        <f t="shared" si="127"/>
        <v>0</v>
      </c>
      <c r="T75" s="16">
        <v>0</v>
      </c>
      <c r="U75" s="16">
        <v>0</v>
      </c>
      <c r="V75" s="16">
        <f t="shared" si="128"/>
        <v>0</v>
      </c>
      <c r="W75" s="16">
        <v>0</v>
      </c>
      <c r="X75" s="16">
        <v>0</v>
      </c>
      <c r="Y75" s="2"/>
      <c r="Z75" s="2"/>
    </row>
    <row r="76" spans="1:26" ht="31.5" thickTop="1" thickBot="1">
      <c r="A76" s="13" t="str">
        <f t="shared" si="129"/>
        <v>a</v>
      </c>
      <c r="B76" s="3" t="s">
        <v>23</v>
      </c>
      <c r="C76" s="6" t="s">
        <v>249</v>
      </c>
      <c r="D76" s="14">
        <f>E76+F76</f>
        <v>71655</v>
      </c>
      <c r="E76" s="14">
        <f>E79+E88+E89</f>
        <v>71655</v>
      </c>
      <c r="F76" s="14">
        <f>F79+F88+F89</f>
        <v>0</v>
      </c>
      <c r="G76" s="14">
        <f>H76+I76</f>
        <v>100000</v>
      </c>
      <c r="H76" s="14">
        <f>H79+H88+H89</f>
        <v>100000</v>
      </c>
      <c r="I76" s="14">
        <f>I79+I88+I89</f>
        <v>0</v>
      </c>
      <c r="J76" s="14">
        <f>K76+L76</f>
        <v>100000</v>
      </c>
      <c r="K76" s="14">
        <f>K79+K88+K89</f>
        <v>100000</v>
      </c>
      <c r="L76" s="14">
        <f>L79+L88+L89</f>
        <v>0</v>
      </c>
      <c r="M76" s="14">
        <f>N76+O76</f>
        <v>0</v>
      </c>
      <c r="N76" s="14">
        <f>N79+N88+N89</f>
        <v>0</v>
      </c>
      <c r="O76" s="14">
        <f>O79+O88+O89</f>
        <v>0</v>
      </c>
      <c r="P76" s="14">
        <f>Q76+R76</f>
        <v>150000</v>
      </c>
      <c r="Q76" s="14">
        <f>Q79+Q88+Q89</f>
        <v>150000</v>
      </c>
      <c r="R76" s="14">
        <f>R79+R88+R89</f>
        <v>0</v>
      </c>
      <c r="S76" s="14">
        <f>T76+U76</f>
        <v>150000</v>
      </c>
      <c r="T76" s="14">
        <f>T79+T88+T89</f>
        <v>150000</v>
      </c>
      <c r="U76" s="14">
        <f>U79+U88+U89</f>
        <v>0</v>
      </c>
      <c r="V76" s="14">
        <f>W76+X76</f>
        <v>150000</v>
      </c>
      <c r="W76" s="14">
        <f>W79+W88+W89</f>
        <v>150000</v>
      </c>
      <c r="X76" s="14">
        <f>X79+X88+X89</f>
        <v>0</v>
      </c>
      <c r="Y76" s="5" t="s">
        <v>248</v>
      </c>
      <c r="Z76" s="5" t="s">
        <v>149</v>
      </c>
    </row>
    <row r="77" spans="1:26" s="8" customFormat="1" ht="16.5" thickTop="1" thickBot="1">
      <c r="A77" s="13" t="str">
        <f t="shared" si="129"/>
        <v>b</v>
      </c>
      <c r="B77" s="3"/>
      <c r="C77" s="9" t="s">
        <v>12</v>
      </c>
      <c r="D77" s="15">
        <f t="shared" ref="D77:D89" si="130">E77+F77</f>
        <v>0</v>
      </c>
      <c r="E77" s="15">
        <v>0</v>
      </c>
      <c r="F77" s="15">
        <v>0</v>
      </c>
      <c r="G77" s="15">
        <f t="shared" ref="G77:G89" si="131">H77+I77</f>
        <v>0</v>
      </c>
      <c r="H77" s="15">
        <v>0</v>
      </c>
      <c r="I77" s="15">
        <v>0</v>
      </c>
      <c r="J77" s="15">
        <f t="shared" ref="J77:J89" si="132">K77+L77</f>
        <v>0</v>
      </c>
      <c r="K77" s="15">
        <v>0</v>
      </c>
      <c r="L77" s="15">
        <v>0</v>
      </c>
      <c r="M77" s="15">
        <f t="shared" ref="M77:M89" si="133">N77+O77</f>
        <v>0</v>
      </c>
      <c r="N77" s="15">
        <v>0</v>
      </c>
      <c r="O77" s="15">
        <v>0</v>
      </c>
      <c r="P77" s="15">
        <f t="shared" ref="P77:P89" si="134">Q77+R77</f>
        <v>0</v>
      </c>
      <c r="Q77" s="15">
        <v>0</v>
      </c>
      <c r="R77" s="15">
        <v>0</v>
      </c>
      <c r="S77" s="15">
        <f t="shared" ref="S77:S89" si="135">T77+U77</f>
        <v>0</v>
      </c>
      <c r="T77" s="15">
        <v>0</v>
      </c>
      <c r="U77" s="15">
        <v>0</v>
      </c>
      <c r="V77" s="15">
        <f t="shared" ref="V77:V89" si="136">W77+X77</f>
        <v>0</v>
      </c>
      <c r="W77" s="15">
        <v>0</v>
      </c>
      <c r="X77" s="15">
        <v>0</v>
      </c>
      <c r="Y77" s="5"/>
      <c r="Z77" s="5"/>
    </row>
    <row r="78" spans="1:26" s="8" customFormat="1" ht="16.5" thickTop="1" thickBot="1">
      <c r="A78" s="13" t="str">
        <f t="shared" si="129"/>
        <v>b</v>
      </c>
      <c r="B78" s="3"/>
      <c r="C78" s="9" t="s">
        <v>13</v>
      </c>
      <c r="D78" s="15">
        <f t="shared" si="130"/>
        <v>0</v>
      </c>
      <c r="E78" s="15">
        <v>0</v>
      </c>
      <c r="F78" s="15">
        <v>0</v>
      </c>
      <c r="G78" s="15">
        <f t="shared" si="131"/>
        <v>0</v>
      </c>
      <c r="H78" s="15">
        <v>0</v>
      </c>
      <c r="I78" s="15">
        <v>0</v>
      </c>
      <c r="J78" s="15">
        <f t="shared" si="132"/>
        <v>0</v>
      </c>
      <c r="K78" s="15">
        <v>0</v>
      </c>
      <c r="L78" s="15">
        <v>0</v>
      </c>
      <c r="M78" s="15">
        <f t="shared" si="133"/>
        <v>0</v>
      </c>
      <c r="N78" s="15">
        <v>0</v>
      </c>
      <c r="O78" s="15">
        <v>0</v>
      </c>
      <c r="P78" s="15">
        <f t="shared" si="134"/>
        <v>0</v>
      </c>
      <c r="Q78" s="15">
        <v>0</v>
      </c>
      <c r="R78" s="15">
        <v>0</v>
      </c>
      <c r="S78" s="15">
        <f t="shared" si="135"/>
        <v>0</v>
      </c>
      <c r="T78" s="15">
        <v>0</v>
      </c>
      <c r="U78" s="15">
        <v>0</v>
      </c>
      <c r="V78" s="15">
        <f t="shared" si="136"/>
        <v>0</v>
      </c>
      <c r="W78" s="15">
        <v>0</v>
      </c>
      <c r="X78" s="15">
        <v>0</v>
      </c>
      <c r="Y78" s="5"/>
      <c r="Z78" s="5"/>
    </row>
    <row r="79" spans="1:26" ht="16.5" thickTop="1" thickBot="1">
      <c r="A79" s="13" t="str">
        <f t="shared" si="129"/>
        <v>a</v>
      </c>
      <c r="B79" s="3" t="s">
        <v>0</v>
      </c>
      <c r="C79" s="10" t="s">
        <v>14</v>
      </c>
      <c r="D79" s="16">
        <f t="shared" si="130"/>
        <v>71655</v>
      </c>
      <c r="E79" s="16">
        <f>E80+E81+E82+E83+E84+E85</f>
        <v>71655</v>
      </c>
      <c r="F79" s="16">
        <f>F80+F81+F82+F83+F84+F85</f>
        <v>0</v>
      </c>
      <c r="G79" s="16">
        <f t="shared" si="131"/>
        <v>100000</v>
      </c>
      <c r="H79" s="16">
        <f>H80+H81+H82+H83+H84+H85</f>
        <v>100000</v>
      </c>
      <c r="I79" s="16">
        <f>I80+I81+I82+I83+I84+I85</f>
        <v>0</v>
      </c>
      <c r="J79" s="16">
        <f t="shared" si="132"/>
        <v>100000</v>
      </c>
      <c r="K79" s="16">
        <f>K80+K81+K82+K83+K84+K85</f>
        <v>100000</v>
      </c>
      <c r="L79" s="16">
        <f>L80+L81+L82+L83+L84+L85</f>
        <v>0</v>
      </c>
      <c r="M79" s="16">
        <f t="shared" si="133"/>
        <v>0</v>
      </c>
      <c r="N79" s="16">
        <f>N80+N81+N82+N83+N84+N85</f>
        <v>0</v>
      </c>
      <c r="O79" s="16">
        <f>O80+O81+O82+O83+O84+O85</f>
        <v>0</v>
      </c>
      <c r="P79" s="16">
        <f t="shared" si="134"/>
        <v>150000</v>
      </c>
      <c r="Q79" s="16">
        <f>Q80+Q81+Q82+Q83+Q84+Q85</f>
        <v>150000</v>
      </c>
      <c r="R79" s="16">
        <f>R80+R81+R82+R83+R84+R85</f>
        <v>0</v>
      </c>
      <c r="S79" s="16">
        <f t="shared" si="135"/>
        <v>150000</v>
      </c>
      <c r="T79" s="16">
        <f>T80+T81+T82+T83+T84+T85</f>
        <v>150000</v>
      </c>
      <c r="U79" s="16">
        <f>U80+U81+U82+U83+U84+U85</f>
        <v>0</v>
      </c>
      <c r="V79" s="16">
        <f t="shared" si="136"/>
        <v>150000</v>
      </c>
      <c r="W79" s="16">
        <f>W80+W81+W82+W83+W84+W85</f>
        <v>150000</v>
      </c>
      <c r="X79" s="16">
        <f>X80+X81+X82+X83+X84+X85</f>
        <v>0</v>
      </c>
      <c r="Y79" s="2"/>
      <c r="Z79" s="2"/>
    </row>
    <row r="80" spans="1:26" s="8" customFormat="1" ht="16.5" thickTop="1" thickBot="1">
      <c r="A80" s="13" t="str">
        <f t="shared" si="129"/>
        <v>b</v>
      </c>
      <c r="B80" s="3"/>
      <c r="C80" s="4" t="s">
        <v>182</v>
      </c>
      <c r="D80" s="17">
        <f t="shared" si="130"/>
        <v>0</v>
      </c>
      <c r="E80" s="17"/>
      <c r="F80" s="17"/>
      <c r="G80" s="17">
        <f t="shared" si="131"/>
        <v>0</v>
      </c>
      <c r="H80" s="17"/>
      <c r="I80" s="17"/>
      <c r="J80" s="17">
        <f t="shared" si="132"/>
        <v>0</v>
      </c>
      <c r="K80" s="17"/>
      <c r="L80" s="17"/>
      <c r="M80" s="17">
        <f t="shared" si="133"/>
        <v>0</v>
      </c>
      <c r="N80" s="17"/>
      <c r="O80" s="17"/>
      <c r="P80" s="17">
        <f t="shared" si="134"/>
        <v>0</v>
      </c>
      <c r="Q80" s="17"/>
      <c r="R80" s="17"/>
      <c r="S80" s="17">
        <f t="shared" si="135"/>
        <v>0</v>
      </c>
      <c r="T80" s="17"/>
      <c r="U80" s="17"/>
      <c r="V80" s="17">
        <f t="shared" si="136"/>
        <v>0</v>
      </c>
      <c r="W80" s="17"/>
      <c r="X80" s="17"/>
      <c r="Y80" s="2"/>
      <c r="Z80" s="2"/>
    </row>
    <row r="81" spans="1:26" ht="16.5" thickTop="1" thickBot="1">
      <c r="A81" s="13" t="str">
        <f t="shared" si="129"/>
        <v>a</v>
      </c>
      <c r="B81" s="3" t="s">
        <v>0</v>
      </c>
      <c r="C81" s="4" t="s">
        <v>133</v>
      </c>
      <c r="D81" s="17">
        <f t="shared" si="130"/>
        <v>71655</v>
      </c>
      <c r="E81" s="17">
        <v>71655</v>
      </c>
      <c r="F81" s="17"/>
      <c r="G81" s="17">
        <f t="shared" si="131"/>
        <v>100000</v>
      </c>
      <c r="H81" s="17">
        <v>100000</v>
      </c>
      <c r="I81" s="17"/>
      <c r="J81" s="17">
        <f t="shared" si="132"/>
        <v>100000</v>
      </c>
      <c r="K81" s="17">
        <v>100000</v>
      </c>
      <c r="L81" s="17"/>
      <c r="M81" s="17">
        <f t="shared" si="133"/>
        <v>0</v>
      </c>
      <c r="N81" s="17"/>
      <c r="O81" s="17"/>
      <c r="P81" s="17">
        <f t="shared" si="134"/>
        <v>150000</v>
      </c>
      <c r="Q81" s="17">
        <v>150000</v>
      </c>
      <c r="R81" s="17"/>
      <c r="S81" s="17">
        <f t="shared" si="135"/>
        <v>150000</v>
      </c>
      <c r="T81" s="17">
        <v>150000</v>
      </c>
      <c r="U81" s="17"/>
      <c r="V81" s="17">
        <f t="shared" si="136"/>
        <v>150000</v>
      </c>
      <c r="W81" s="17">
        <v>150000</v>
      </c>
      <c r="X81" s="17"/>
      <c r="Y81" s="2"/>
      <c r="Z81" s="2"/>
    </row>
    <row r="82" spans="1:26" s="8" customFormat="1" ht="16.5" thickTop="1" thickBot="1">
      <c r="A82" s="13" t="str">
        <f t="shared" si="129"/>
        <v>b</v>
      </c>
      <c r="B82" s="3"/>
      <c r="C82" s="4" t="s">
        <v>132</v>
      </c>
      <c r="D82" s="17">
        <f t="shared" si="130"/>
        <v>0</v>
      </c>
      <c r="E82" s="17"/>
      <c r="F82" s="17"/>
      <c r="G82" s="17">
        <f t="shared" si="131"/>
        <v>0</v>
      </c>
      <c r="H82" s="17"/>
      <c r="I82" s="17"/>
      <c r="J82" s="17">
        <f t="shared" si="132"/>
        <v>0</v>
      </c>
      <c r="K82" s="17"/>
      <c r="L82" s="17"/>
      <c r="M82" s="17">
        <f t="shared" si="133"/>
        <v>0</v>
      </c>
      <c r="N82" s="17"/>
      <c r="O82" s="17"/>
      <c r="P82" s="17">
        <f t="shared" si="134"/>
        <v>0</v>
      </c>
      <c r="Q82" s="17"/>
      <c r="R82" s="17"/>
      <c r="S82" s="17">
        <f t="shared" si="135"/>
        <v>0</v>
      </c>
      <c r="T82" s="17"/>
      <c r="U82" s="17"/>
      <c r="V82" s="17">
        <f t="shared" si="136"/>
        <v>0</v>
      </c>
      <c r="W82" s="17"/>
      <c r="X82" s="17"/>
      <c r="Y82" s="2"/>
      <c r="Z82" s="2"/>
    </row>
    <row r="83" spans="1:26" s="8" customFormat="1" ht="16.5" thickTop="1" thickBot="1">
      <c r="A83" s="13" t="str">
        <f t="shared" si="129"/>
        <v>b</v>
      </c>
      <c r="B83" s="3"/>
      <c r="C83" s="4" t="s">
        <v>148</v>
      </c>
      <c r="D83" s="17">
        <f t="shared" si="130"/>
        <v>0</v>
      </c>
      <c r="E83" s="17"/>
      <c r="F83" s="17"/>
      <c r="G83" s="17">
        <f t="shared" si="131"/>
        <v>0</v>
      </c>
      <c r="H83" s="17"/>
      <c r="I83" s="17"/>
      <c r="J83" s="17">
        <f t="shared" si="132"/>
        <v>0</v>
      </c>
      <c r="K83" s="17"/>
      <c r="L83" s="17"/>
      <c r="M83" s="17">
        <f t="shared" si="133"/>
        <v>0</v>
      </c>
      <c r="N83" s="17"/>
      <c r="O83" s="17"/>
      <c r="P83" s="17">
        <f t="shared" si="134"/>
        <v>0</v>
      </c>
      <c r="Q83" s="17"/>
      <c r="R83" s="17"/>
      <c r="S83" s="17">
        <f t="shared" si="135"/>
        <v>0</v>
      </c>
      <c r="T83" s="17"/>
      <c r="U83" s="17"/>
      <c r="V83" s="17">
        <f t="shared" si="136"/>
        <v>0</v>
      </c>
      <c r="W83" s="17"/>
      <c r="X83" s="17"/>
      <c r="Y83" s="2"/>
      <c r="Z83" s="2"/>
    </row>
    <row r="84" spans="1:26" s="8" customFormat="1" ht="16.5" thickTop="1" thickBot="1">
      <c r="A84" s="13" t="str">
        <f t="shared" si="129"/>
        <v>b</v>
      </c>
      <c r="B84" s="3"/>
      <c r="C84" s="4" t="s">
        <v>134</v>
      </c>
      <c r="D84" s="17">
        <f t="shared" si="130"/>
        <v>0</v>
      </c>
      <c r="E84" s="17"/>
      <c r="F84" s="17"/>
      <c r="G84" s="17">
        <f t="shared" si="131"/>
        <v>0</v>
      </c>
      <c r="H84" s="17"/>
      <c r="I84" s="17"/>
      <c r="J84" s="17">
        <f t="shared" si="132"/>
        <v>0</v>
      </c>
      <c r="K84" s="17"/>
      <c r="L84" s="17"/>
      <c r="M84" s="17">
        <f t="shared" si="133"/>
        <v>0</v>
      </c>
      <c r="N84" s="17"/>
      <c r="O84" s="17"/>
      <c r="P84" s="17">
        <f t="shared" si="134"/>
        <v>0</v>
      </c>
      <c r="Q84" s="17"/>
      <c r="R84" s="17"/>
      <c r="S84" s="17">
        <f t="shared" si="135"/>
        <v>0</v>
      </c>
      <c r="T84" s="17"/>
      <c r="U84" s="17"/>
      <c r="V84" s="17">
        <f t="shared" si="136"/>
        <v>0</v>
      </c>
      <c r="W84" s="17"/>
      <c r="X84" s="17"/>
      <c r="Y84" s="2"/>
      <c r="Z84" s="2"/>
    </row>
    <row r="85" spans="1:26" s="8" customFormat="1" ht="16.5" thickTop="1" thickBot="1">
      <c r="A85" s="13" t="str">
        <f t="shared" si="129"/>
        <v>b</v>
      </c>
      <c r="B85" s="3"/>
      <c r="C85" s="4" t="s">
        <v>129</v>
      </c>
      <c r="D85" s="17">
        <f t="shared" si="130"/>
        <v>0</v>
      </c>
      <c r="E85" s="17">
        <f>E86+E87</f>
        <v>0</v>
      </c>
      <c r="F85" s="17">
        <f>F86+F87</f>
        <v>0</v>
      </c>
      <c r="G85" s="17">
        <f t="shared" si="131"/>
        <v>0</v>
      </c>
      <c r="H85" s="17">
        <f>H86+H87</f>
        <v>0</v>
      </c>
      <c r="I85" s="17">
        <f>I86+I87</f>
        <v>0</v>
      </c>
      <c r="J85" s="17">
        <f t="shared" si="132"/>
        <v>0</v>
      </c>
      <c r="K85" s="17">
        <f>K86+K87</f>
        <v>0</v>
      </c>
      <c r="L85" s="17">
        <f>L86+L87</f>
        <v>0</v>
      </c>
      <c r="M85" s="17">
        <f t="shared" si="133"/>
        <v>0</v>
      </c>
      <c r="N85" s="17">
        <f>N86+N87</f>
        <v>0</v>
      </c>
      <c r="O85" s="17">
        <f>O86+O87</f>
        <v>0</v>
      </c>
      <c r="P85" s="17">
        <f t="shared" si="134"/>
        <v>0</v>
      </c>
      <c r="Q85" s="17">
        <f>Q86+Q87</f>
        <v>0</v>
      </c>
      <c r="R85" s="17">
        <f>R86+R87</f>
        <v>0</v>
      </c>
      <c r="S85" s="17">
        <f t="shared" si="135"/>
        <v>0</v>
      </c>
      <c r="T85" s="17">
        <f>T86+T87</f>
        <v>0</v>
      </c>
      <c r="U85" s="17">
        <f>U86+U87</f>
        <v>0</v>
      </c>
      <c r="V85" s="17">
        <f t="shared" si="136"/>
        <v>0</v>
      </c>
      <c r="W85" s="17">
        <f>W86+W87</f>
        <v>0</v>
      </c>
      <c r="X85" s="17">
        <f>X86+X87</f>
        <v>0</v>
      </c>
      <c r="Y85" s="2"/>
      <c r="Z85" s="2"/>
    </row>
    <row r="86" spans="1:26" s="8" customFormat="1" ht="27" thickTop="1" thickBot="1">
      <c r="A86" s="13" t="str">
        <f t="shared" si="129"/>
        <v>b</v>
      </c>
      <c r="B86" s="3"/>
      <c r="C86" s="11" t="s">
        <v>15</v>
      </c>
      <c r="D86" s="19">
        <f t="shared" si="130"/>
        <v>0</v>
      </c>
      <c r="E86" s="19"/>
      <c r="F86" s="19"/>
      <c r="G86" s="19">
        <f t="shared" si="131"/>
        <v>0</v>
      </c>
      <c r="H86" s="19"/>
      <c r="I86" s="19"/>
      <c r="J86" s="19">
        <f t="shared" si="132"/>
        <v>0</v>
      </c>
      <c r="K86" s="19"/>
      <c r="L86" s="19"/>
      <c r="M86" s="19">
        <f t="shared" si="133"/>
        <v>0</v>
      </c>
      <c r="N86" s="19"/>
      <c r="O86" s="19"/>
      <c r="P86" s="19">
        <f t="shared" si="134"/>
        <v>0</v>
      </c>
      <c r="Q86" s="19"/>
      <c r="R86" s="19"/>
      <c r="S86" s="19">
        <f t="shared" si="135"/>
        <v>0</v>
      </c>
      <c r="T86" s="19"/>
      <c r="U86" s="19"/>
      <c r="V86" s="19">
        <f t="shared" si="136"/>
        <v>0</v>
      </c>
      <c r="W86" s="19"/>
      <c r="X86" s="19"/>
      <c r="Y86" s="2"/>
      <c r="Z86" s="2"/>
    </row>
    <row r="87" spans="1:26" s="8" customFormat="1" ht="27" thickTop="1" thickBot="1">
      <c r="A87" s="13" t="str">
        <f t="shared" si="129"/>
        <v>b</v>
      </c>
      <c r="B87" s="3"/>
      <c r="C87" s="11" t="s">
        <v>16</v>
      </c>
      <c r="D87" s="19">
        <f t="shared" si="130"/>
        <v>0</v>
      </c>
      <c r="E87" s="19"/>
      <c r="F87" s="19"/>
      <c r="G87" s="19">
        <f t="shared" si="131"/>
        <v>0</v>
      </c>
      <c r="H87" s="19"/>
      <c r="I87" s="19"/>
      <c r="J87" s="19">
        <f t="shared" si="132"/>
        <v>0</v>
      </c>
      <c r="K87" s="19"/>
      <c r="L87" s="19"/>
      <c r="M87" s="19">
        <f t="shared" si="133"/>
        <v>0</v>
      </c>
      <c r="N87" s="19"/>
      <c r="O87" s="19"/>
      <c r="P87" s="19">
        <f t="shared" si="134"/>
        <v>0</v>
      </c>
      <c r="Q87" s="19"/>
      <c r="R87" s="19"/>
      <c r="S87" s="19">
        <f t="shared" si="135"/>
        <v>0</v>
      </c>
      <c r="T87" s="19"/>
      <c r="U87" s="19"/>
      <c r="V87" s="19">
        <f t="shared" si="136"/>
        <v>0</v>
      </c>
      <c r="W87" s="19"/>
      <c r="X87" s="19"/>
      <c r="Y87" s="2"/>
      <c r="Z87" s="2"/>
    </row>
    <row r="88" spans="1:26" s="8" customFormat="1" ht="16.5" thickTop="1" thickBot="1">
      <c r="A88" s="13" t="str">
        <f t="shared" si="129"/>
        <v>b</v>
      </c>
      <c r="B88" s="3"/>
      <c r="C88" s="10" t="s">
        <v>17</v>
      </c>
      <c r="D88" s="16">
        <f t="shared" si="130"/>
        <v>0</v>
      </c>
      <c r="E88" s="16">
        <v>0</v>
      </c>
      <c r="F88" s="16">
        <v>0</v>
      </c>
      <c r="G88" s="16">
        <f t="shared" si="131"/>
        <v>0</v>
      </c>
      <c r="H88" s="16">
        <v>0</v>
      </c>
      <c r="I88" s="16">
        <v>0</v>
      </c>
      <c r="J88" s="16">
        <f t="shared" si="132"/>
        <v>0</v>
      </c>
      <c r="K88" s="16">
        <v>0</v>
      </c>
      <c r="L88" s="16">
        <v>0</v>
      </c>
      <c r="M88" s="16">
        <f t="shared" si="133"/>
        <v>0</v>
      </c>
      <c r="N88" s="16">
        <v>0</v>
      </c>
      <c r="O88" s="16">
        <v>0</v>
      </c>
      <c r="P88" s="16">
        <f t="shared" si="134"/>
        <v>0</v>
      </c>
      <c r="Q88" s="16">
        <v>0</v>
      </c>
      <c r="R88" s="16">
        <v>0</v>
      </c>
      <c r="S88" s="16">
        <f t="shared" si="135"/>
        <v>0</v>
      </c>
      <c r="T88" s="16">
        <v>0</v>
      </c>
      <c r="U88" s="16">
        <v>0</v>
      </c>
      <c r="V88" s="16">
        <f t="shared" si="136"/>
        <v>0</v>
      </c>
      <c r="W88" s="16">
        <v>0</v>
      </c>
      <c r="X88" s="16">
        <v>0</v>
      </c>
      <c r="Y88" s="2"/>
      <c r="Z88" s="2"/>
    </row>
    <row r="89" spans="1:26" s="8" customFormat="1" ht="16.5" thickTop="1" thickBot="1">
      <c r="A89" s="13" t="str">
        <f t="shared" si="129"/>
        <v>b</v>
      </c>
      <c r="B89" s="3"/>
      <c r="C89" s="10" t="s">
        <v>18</v>
      </c>
      <c r="D89" s="16">
        <f t="shared" si="130"/>
        <v>0</v>
      </c>
      <c r="E89" s="16">
        <v>0</v>
      </c>
      <c r="F89" s="16">
        <v>0</v>
      </c>
      <c r="G89" s="16">
        <f t="shared" si="131"/>
        <v>0</v>
      </c>
      <c r="H89" s="16">
        <v>0</v>
      </c>
      <c r="I89" s="16">
        <v>0</v>
      </c>
      <c r="J89" s="16">
        <f t="shared" si="132"/>
        <v>0</v>
      </c>
      <c r="K89" s="16">
        <v>0</v>
      </c>
      <c r="L89" s="16">
        <v>0</v>
      </c>
      <c r="M89" s="16">
        <f t="shared" si="133"/>
        <v>0</v>
      </c>
      <c r="N89" s="16">
        <v>0</v>
      </c>
      <c r="O89" s="16">
        <v>0</v>
      </c>
      <c r="P89" s="16">
        <f t="shared" si="134"/>
        <v>0</v>
      </c>
      <c r="Q89" s="16">
        <v>0</v>
      </c>
      <c r="R89" s="16">
        <v>0</v>
      </c>
      <c r="S89" s="16">
        <f t="shared" si="135"/>
        <v>0</v>
      </c>
      <c r="T89" s="16">
        <v>0</v>
      </c>
      <c r="U89" s="16">
        <v>0</v>
      </c>
      <c r="V89" s="16">
        <f t="shared" si="136"/>
        <v>0</v>
      </c>
      <c r="W89" s="16">
        <v>0</v>
      </c>
      <c r="X89" s="16">
        <v>0</v>
      </c>
      <c r="Y89" s="2"/>
      <c r="Z89" s="2"/>
    </row>
    <row r="90" spans="1:26" ht="31.5" thickTop="1" thickBot="1">
      <c r="A90" s="13" t="str">
        <f t="shared" si="129"/>
        <v>a</v>
      </c>
      <c r="B90" s="3" t="s">
        <v>24</v>
      </c>
      <c r="C90" s="6" t="s">
        <v>246</v>
      </c>
      <c r="D90" s="14">
        <f>E90+F90</f>
        <v>121833</v>
      </c>
      <c r="E90" s="14">
        <f>E104+E118</f>
        <v>121833</v>
      </c>
      <c r="F90" s="14">
        <f>F104+F118</f>
        <v>0</v>
      </c>
      <c r="G90" s="14">
        <f>H90+I90</f>
        <v>1215000</v>
      </c>
      <c r="H90" s="14">
        <f t="shared" ref="H90:I103" si="137">H104+H118</f>
        <v>1215000</v>
      </c>
      <c r="I90" s="14">
        <f t="shared" si="137"/>
        <v>0</v>
      </c>
      <c r="J90" s="14">
        <f>K90+L90</f>
        <v>1215000</v>
      </c>
      <c r="K90" s="14">
        <f t="shared" ref="K90:L103" si="138">K104+K118</f>
        <v>1215000</v>
      </c>
      <c r="L90" s="14">
        <f t="shared" si="138"/>
        <v>0</v>
      </c>
      <c r="M90" s="14">
        <f>N90+O90</f>
        <v>0</v>
      </c>
      <c r="N90" s="14">
        <f t="shared" ref="N90:O90" si="139">N104+N118</f>
        <v>0</v>
      </c>
      <c r="O90" s="14">
        <f t="shared" si="139"/>
        <v>0</v>
      </c>
      <c r="P90" s="14">
        <f>Q90+R90</f>
        <v>1850000</v>
      </c>
      <c r="Q90" s="14">
        <f t="shared" ref="Q90:R103" si="140">Q104+Q118</f>
        <v>1850000</v>
      </c>
      <c r="R90" s="14">
        <f t="shared" si="140"/>
        <v>0</v>
      </c>
      <c r="S90" s="14">
        <f>T90+U90</f>
        <v>1850000</v>
      </c>
      <c r="T90" s="14">
        <f t="shared" ref="T90:U90" si="141">T104+T118</f>
        <v>1850000</v>
      </c>
      <c r="U90" s="14">
        <f t="shared" si="141"/>
        <v>0</v>
      </c>
      <c r="V90" s="14">
        <f>W90+X90</f>
        <v>2243000</v>
      </c>
      <c r="W90" s="14">
        <f t="shared" ref="W90:X103" si="142">W104+W118</f>
        <v>2243000</v>
      </c>
      <c r="X90" s="14">
        <f t="shared" si="142"/>
        <v>0</v>
      </c>
      <c r="Y90" s="5"/>
      <c r="Z90" s="5" t="s">
        <v>0</v>
      </c>
    </row>
    <row r="91" spans="1:26" s="8" customFormat="1" ht="16.5" thickTop="1" thickBot="1">
      <c r="A91" s="13" t="str">
        <f t="shared" si="129"/>
        <v>a</v>
      </c>
      <c r="B91" s="3"/>
      <c r="C91" s="9" t="s">
        <v>12</v>
      </c>
      <c r="D91" s="15">
        <f t="shared" ref="D91:D103" si="143">E91+F91</f>
        <v>0</v>
      </c>
      <c r="E91" s="15">
        <f t="shared" ref="E91:F103" si="144">E105+E119</f>
        <v>0</v>
      </c>
      <c r="F91" s="15">
        <f t="shared" si="144"/>
        <v>0</v>
      </c>
      <c r="G91" s="15">
        <f t="shared" ref="G91:G103" si="145">H91+I91</f>
        <v>50</v>
      </c>
      <c r="H91" s="15">
        <f t="shared" si="137"/>
        <v>50</v>
      </c>
      <c r="I91" s="15">
        <f t="shared" si="137"/>
        <v>0</v>
      </c>
      <c r="J91" s="15">
        <f t="shared" ref="J91:J103" si="146">K91+L91</f>
        <v>57</v>
      </c>
      <c r="K91" s="15">
        <f t="shared" si="138"/>
        <v>57</v>
      </c>
      <c r="L91" s="15">
        <f t="shared" si="138"/>
        <v>0</v>
      </c>
      <c r="M91" s="15">
        <f t="shared" ref="M91:M103" si="147">N91+O91</f>
        <v>0</v>
      </c>
      <c r="N91" s="15">
        <f t="shared" ref="N91:O91" si="148">N105+N119</f>
        <v>0</v>
      </c>
      <c r="O91" s="15">
        <f t="shared" si="148"/>
        <v>0</v>
      </c>
      <c r="P91" s="15">
        <f t="shared" ref="P91:P103" si="149">Q91+R91</f>
        <v>98</v>
      </c>
      <c r="Q91" s="15">
        <f t="shared" si="140"/>
        <v>98</v>
      </c>
      <c r="R91" s="15">
        <f t="shared" si="140"/>
        <v>0</v>
      </c>
      <c r="S91" s="15">
        <f t="shared" ref="S91:S103" si="150">T91+U91</f>
        <v>98</v>
      </c>
      <c r="T91" s="15">
        <f t="shared" ref="T91:U91" si="151">T105+T119</f>
        <v>98</v>
      </c>
      <c r="U91" s="15">
        <f t="shared" si="151"/>
        <v>0</v>
      </c>
      <c r="V91" s="15">
        <f t="shared" ref="V91:V103" si="152">W91+X91</f>
        <v>98</v>
      </c>
      <c r="W91" s="15">
        <f t="shared" si="142"/>
        <v>98</v>
      </c>
      <c r="X91" s="15">
        <f t="shared" si="142"/>
        <v>0</v>
      </c>
      <c r="Y91" s="5"/>
      <c r="Z91" s="5"/>
    </row>
    <row r="92" spans="1:26" s="8" customFormat="1" ht="16.5" thickTop="1" thickBot="1">
      <c r="A92" s="13" t="str">
        <f t="shared" si="129"/>
        <v>a</v>
      </c>
      <c r="B92" s="3"/>
      <c r="C92" s="9" t="s">
        <v>13</v>
      </c>
      <c r="D92" s="15">
        <f t="shared" si="143"/>
        <v>0</v>
      </c>
      <c r="E92" s="15">
        <f t="shared" si="144"/>
        <v>0</v>
      </c>
      <c r="F92" s="15">
        <f t="shared" si="144"/>
        <v>0</v>
      </c>
      <c r="G92" s="15">
        <f t="shared" si="145"/>
        <v>0</v>
      </c>
      <c r="H92" s="15">
        <f t="shared" si="137"/>
        <v>0</v>
      </c>
      <c r="I92" s="15">
        <f t="shared" si="137"/>
        <v>0</v>
      </c>
      <c r="J92" s="15">
        <f t="shared" si="146"/>
        <v>32</v>
      </c>
      <c r="K92" s="15">
        <f t="shared" si="138"/>
        <v>32</v>
      </c>
      <c r="L92" s="15">
        <f t="shared" si="138"/>
        <v>0</v>
      </c>
      <c r="M92" s="15">
        <f t="shared" si="147"/>
        <v>0</v>
      </c>
      <c r="N92" s="15">
        <f t="shared" ref="N92:O92" si="153">N106+N120</f>
        <v>0</v>
      </c>
      <c r="O92" s="15">
        <f t="shared" si="153"/>
        <v>0</v>
      </c>
      <c r="P92" s="15">
        <f t="shared" si="149"/>
        <v>32</v>
      </c>
      <c r="Q92" s="15">
        <f t="shared" si="140"/>
        <v>32</v>
      </c>
      <c r="R92" s="15">
        <f t="shared" si="140"/>
        <v>0</v>
      </c>
      <c r="S92" s="15">
        <f t="shared" si="150"/>
        <v>32</v>
      </c>
      <c r="T92" s="15">
        <f t="shared" ref="T92:U92" si="154">T106+T120</f>
        <v>32</v>
      </c>
      <c r="U92" s="15">
        <f t="shared" si="154"/>
        <v>0</v>
      </c>
      <c r="V92" s="15">
        <f t="shared" si="152"/>
        <v>32</v>
      </c>
      <c r="W92" s="15">
        <f t="shared" si="142"/>
        <v>32</v>
      </c>
      <c r="X92" s="15">
        <f t="shared" si="142"/>
        <v>0</v>
      </c>
      <c r="Y92" s="5"/>
      <c r="Z92" s="5"/>
    </row>
    <row r="93" spans="1:26" ht="16.5" thickTop="1" thickBot="1">
      <c r="A93" s="13" t="str">
        <f t="shared" si="129"/>
        <v>a</v>
      </c>
      <c r="B93" s="3" t="s">
        <v>0</v>
      </c>
      <c r="C93" s="10" t="s">
        <v>14</v>
      </c>
      <c r="D93" s="16">
        <f t="shared" si="143"/>
        <v>121833</v>
      </c>
      <c r="E93" s="16">
        <f t="shared" si="144"/>
        <v>121833</v>
      </c>
      <c r="F93" s="16">
        <f t="shared" si="144"/>
        <v>0</v>
      </c>
      <c r="G93" s="16">
        <f t="shared" si="145"/>
        <v>1215000</v>
      </c>
      <c r="H93" s="16">
        <f t="shared" si="137"/>
        <v>1215000</v>
      </c>
      <c r="I93" s="16">
        <f t="shared" si="137"/>
        <v>0</v>
      </c>
      <c r="J93" s="16">
        <f t="shared" si="146"/>
        <v>1213600</v>
      </c>
      <c r="K93" s="16">
        <f t="shared" si="138"/>
        <v>1213600</v>
      </c>
      <c r="L93" s="16">
        <f t="shared" si="138"/>
        <v>0</v>
      </c>
      <c r="M93" s="16">
        <f t="shared" si="147"/>
        <v>0</v>
      </c>
      <c r="N93" s="16">
        <f t="shared" ref="N93:O93" si="155">N107+N121</f>
        <v>0</v>
      </c>
      <c r="O93" s="16">
        <f t="shared" si="155"/>
        <v>0</v>
      </c>
      <c r="P93" s="16">
        <f t="shared" si="149"/>
        <v>1850000</v>
      </c>
      <c r="Q93" s="16">
        <f t="shared" si="140"/>
        <v>1850000</v>
      </c>
      <c r="R93" s="16">
        <f t="shared" si="140"/>
        <v>0</v>
      </c>
      <c r="S93" s="16">
        <f t="shared" si="150"/>
        <v>1850000</v>
      </c>
      <c r="T93" s="16">
        <f t="shared" ref="T93:U93" si="156">T107+T121</f>
        <v>1850000</v>
      </c>
      <c r="U93" s="16">
        <f t="shared" si="156"/>
        <v>0</v>
      </c>
      <c r="V93" s="16">
        <f t="shared" si="152"/>
        <v>2143000</v>
      </c>
      <c r="W93" s="16">
        <f t="shared" si="142"/>
        <v>2143000</v>
      </c>
      <c r="X93" s="16">
        <f t="shared" si="142"/>
        <v>0</v>
      </c>
      <c r="Y93" s="2"/>
      <c r="Z93" s="2"/>
    </row>
    <row r="94" spans="1:26" ht="16.5" thickTop="1" thickBot="1">
      <c r="A94" s="13" t="str">
        <f t="shared" si="129"/>
        <v>a</v>
      </c>
      <c r="B94" s="3" t="s">
        <v>0</v>
      </c>
      <c r="C94" s="4" t="s">
        <v>182</v>
      </c>
      <c r="D94" s="17">
        <f t="shared" si="143"/>
        <v>0</v>
      </c>
      <c r="E94" s="17">
        <f t="shared" si="144"/>
        <v>0</v>
      </c>
      <c r="F94" s="17">
        <f t="shared" si="144"/>
        <v>0</v>
      </c>
      <c r="G94" s="17">
        <f t="shared" si="145"/>
        <v>645000</v>
      </c>
      <c r="H94" s="17">
        <f t="shared" si="137"/>
        <v>645000</v>
      </c>
      <c r="I94" s="17">
        <f t="shared" si="137"/>
        <v>0</v>
      </c>
      <c r="J94" s="17">
        <f t="shared" si="146"/>
        <v>639000</v>
      </c>
      <c r="K94" s="17">
        <f t="shared" si="138"/>
        <v>639000</v>
      </c>
      <c r="L94" s="17">
        <f t="shared" si="138"/>
        <v>0</v>
      </c>
      <c r="M94" s="17">
        <f t="shared" si="147"/>
        <v>0</v>
      </c>
      <c r="N94" s="17">
        <f t="shared" ref="N94:O94" si="157">N108+N122</f>
        <v>0</v>
      </c>
      <c r="O94" s="17">
        <f t="shared" si="157"/>
        <v>0</v>
      </c>
      <c r="P94" s="17">
        <f t="shared" si="149"/>
        <v>1378000</v>
      </c>
      <c r="Q94" s="17">
        <f t="shared" si="140"/>
        <v>1378000</v>
      </c>
      <c r="R94" s="17">
        <f t="shared" si="140"/>
        <v>0</v>
      </c>
      <c r="S94" s="17">
        <f t="shared" si="150"/>
        <v>1378000</v>
      </c>
      <c r="T94" s="17">
        <f t="shared" ref="T94:U94" si="158">T108+T122</f>
        <v>1378000</v>
      </c>
      <c r="U94" s="17">
        <f t="shared" si="158"/>
        <v>0</v>
      </c>
      <c r="V94" s="17">
        <f t="shared" si="152"/>
        <v>1671000</v>
      </c>
      <c r="W94" s="17">
        <f t="shared" si="142"/>
        <v>1671000</v>
      </c>
      <c r="X94" s="17">
        <f t="shared" si="142"/>
        <v>0</v>
      </c>
      <c r="Y94" s="2"/>
      <c r="Z94" s="2"/>
    </row>
    <row r="95" spans="1:26" ht="16.5" thickTop="1" thickBot="1">
      <c r="A95" s="13" t="str">
        <f t="shared" si="129"/>
        <v>a</v>
      </c>
      <c r="B95" s="3" t="s">
        <v>0</v>
      </c>
      <c r="C95" s="4" t="s">
        <v>133</v>
      </c>
      <c r="D95" s="17">
        <f t="shared" si="143"/>
        <v>114833.46</v>
      </c>
      <c r="E95" s="17">
        <f t="shared" si="144"/>
        <v>114833.46</v>
      </c>
      <c r="F95" s="17">
        <f t="shared" si="144"/>
        <v>0</v>
      </c>
      <c r="G95" s="17">
        <f t="shared" si="145"/>
        <v>563000</v>
      </c>
      <c r="H95" s="17">
        <f t="shared" si="137"/>
        <v>563000</v>
      </c>
      <c r="I95" s="17">
        <f t="shared" si="137"/>
        <v>0</v>
      </c>
      <c r="J95" s="17">
        <f t="shared" si="146"/>
        <v>552100</v>
      </c>
      <c r="K95" s="17">
        <f t="shared" si="138"/>
        <v>552100</v>
      </c>
      <c r="L95" s="17">
        <f t="shared" si="138"/>
        <v>0</v>
      </c>
      <c r="M95" s="17">
        <f t="shared" si="147"/>
        <v>0</v>
      </c>
      <c r="N95" s="17">
        <f t="shared" ref="N95:O95" si="159">N109+N123</f>
        <v>0</v>
      </c>
      <c r="O95" s="17">
        <f t="shared" si="159"/>
        <v>0</v>
      </c>
      <c r="P95" s="17">
        <f t="shared" si="149"/>
        <v>458000</v>
      </c>
      <c r="Q95" s="17">
        <f t="shared" si="140"/>
        <v>458000</v>
      </c>
      <c r="R95" s="17">
        <f t="shared" si="140"/>
        <v>0</v>
      </c>
      <c r="S95" s="17">
        <f t="shared" si="150"/>
        <v>458000</v>
      </c>
      <c r="T95" s="17">
        <f t="shared" ref="T95:U95" si="160">T109+T123</f>
        <v>458000</v>
      </c>
      <c r="U95" s="17">
        <f t="shared" si="160"/>
        <v>0</v>
      </c>
      <c r="V95" s="17">
        <f t="shared" si="152"/>
        <v>458000</v>
      </c>
      <c r="W95" s="17">
        <f t="shared" si="142"/>
        <v>458000</v>
      </c>
      <c r="X95" s="17">
        <f t="shared" si="142"/>
        <v>0</v>
      </c>
      <c r="Y95" s="2"/>
      <c r="Z95" s="2"/>
    </row>
    <row r="96" spans="1:26" s="8" customFormat="1" ht="16.5" thickTop="1" thickBot="1">
      <c r="A96" s="13" t="str">
        <f t="shared" si="129"/>
        <v>b</v>
      </c>
      <c r="B96" s="3"/>
      <c r="C96" s="4" t="s">
        <v>132</v>
      </c>
      <c r="D96" s="17">
        <f t="shared" si="143"/>
        <v>0</v>
      </c>
      <c r="E96" s="17">
        <f t="shared" si="144"/>
        <v>0</v>
      </c>
      <c r="F96" s="17">
        <f t="shared" si="144"/>
        <v>0</v>
      </c>
      <c r="G96" s="17">
        <f t="shared" si="145"/>
        <v>0</v>
      </c>
      <c r="H96" s="17">
        <f t="shared" si="137"/>
        <v>0</v>
      </c>
      <c r="I96" s="17">
        <f t="shared" si="137"/>
        <v>0</v>
      </c>
      <c r="J96" s="17">
        <f t="shared" si="146"/>
        <v>0</v>
      </c>
      <c r="K96" s="17">
        <f t="shared" si="138"/>
        <v>0</v>
      </c>
      <c r="L96" s="17">
        <f t="shared" si="138"/>
        <v>0</v>
      </c>
      <c r="M96" s="17">
        <f t="shared" si="147"/>
        <v>0</v>
      </c>
      <c r="N96" s="17">
        <f t="shared" ref="N96:O96" si="161">N110+N124</f>
        <v>0</v>
      </c>
      <c r="O96" s="17">
        <f t="shared" si="161"/>
        <v>0</v>
      </c>
      <c r="P96" s="17">
        <f t="shared" si="149"/>
        <v>0</v>
      </c>
      <c r="Q96" s="17">
        <f t="shared" si="140"/>
        <v>0</v>
      </c>
      <c r="R96" s="17">
        <f t="shared" si="140"/>
        <v>0</v>
      </c>
      <c r="S96" s="17">
        <f t="shared" si="150"/>
        <v>0</v>
      </c>
      <c r="T96" s="17">
        <f t="shared" ref="T96:U96" si="162">T110+T124</f>
        <v>0</v>
      </c>
      <c r="U96" s="17">
        <f t="shared" si="162"/>
        <v>0</v>
      </c>
      <c r="V96" s="17">
        <f t="shared" si="152"/>
        <v>0</v>
      </c>
      <c r="W96" s="17">
        <f t="shared" si="142"/>
        <v>0</v>
      </c>
      <c r="X96" s="17">
        <f t="shared" si="142"/>
        <v>0</v>
      </c>
      <c r="Y96" s="2"/>
      <c r="Z96" s="2"/>
    </row>
    <row r="97" spans="1:26" s="8" customFormat="1" ht="16.5" thickTop="1" thickBot="1">
      <c r="A97" s="13" t="str">
        <f t="shared" si="129"/>
        <v>b</v>
      </c>
      <c r="B97" s="3"/>
      <c r="C97" s="4" t="s">
        <v>148</v>
      </c>
      <c r="D97" s="17">
        <f t="shared" si="143"/>
        <v>0</v>
      </c>
      <c r="E97" s="17">
        <f t="shared" si="144"/>
        <v>0</v>
      </c>
      <c r="F97" s="17">
        <f t="shared" si="144"/>
        <v>0</v>
      </c>
      <c r="G97" s="17">
        <f t="shared" si="145"/>
        <v>0</v>
      </c>
      <c r="H97" s="17">
        <f t="shared" si="137"/>
        <v>0</v>
      </c>
      <c r="I97" s="17">
        <f t="shared" si="137"/>
        <v>0</v>
      </c>
      <c r="J97" s="17">
        <f t="shared" si="146"/>
        <v>0</v>
      </c>
      <c r="K97" s="17">
        <f t="shared" si="138"/>
        <v>0</v>
      </c>
      <c r="L97" s="17">
        <f t="shared" si="138"/>
        <v>0</v>
      </c>
      <c r="M97" s="17">
        <f t="shared" si="147"/>
        <v>0</v>
      </c>
      <c r="N97" s="17">
        <f t="shared" ref="N97:O97" si="163">N111+N125</f>
        <v>0</v>
      </c>
      <c r="O97" s="17">
        <f t="shared" si="163"/>
        <v>0</v>
      </c>
      <c r="P97" s="17">
        <f t="shared" si="149"/>
        <v>0</v>
      </c>
      <c r="Q97" s="17">
        <f t="shared" si="140"/>
        <v>0</v>
      </c>
      <c r="R97" s="17">
        <f t="shared" si="140"/>
        <v>0</v>
      </c>
      <c r="S97" s="17">
        <f t="shared" si="150"/>
        <v>0</v>
      </c>
      <c r="T97" s="17">
        <f t="shared" ref="T97:U97" si="164">T111+T125</f>
        <v>0</v>
      </c>
      <c r="U97" s="17">
        <f t="shared" si="164"/>
        <v>0</v>
      </c>
      <c r="V97" s="17">
        <f t="shared" si="152"/>
        <v>0</v>
      </c>
      <c r="W97" s="17">
        <f t="shared" si="142"/>
        <v>0</v>
      </c>
      <c r="X97" s="17">
        <f t="shared" si="142"/>
        <v>0</v>
      </c>
      <c r="Y97" s="2"/>
      <c r="Z97" s="2"/>
    </row>
    <row r="98" spans="1:26" ht="16.5" thickTop="1" thickBot="1">
      <c r="A98" s="13" t="str">
        <f t="shared" si="129"/>
        <v>a</v>
      </c>
      <c r="B98" s="3" t="s">
        <v>0</v>
      </c>
      <c r="C98" s="4" t="s">
        <v>134</v>
      </c>
      <c r="D98" s="17">
        <f t="shared" si="143"/>
        <v>0</v>
      </c>
      <c r="E98" s="17">
        <f t="shared" si="144"/>
        <v>0</v>
      </c>
      <c r="F98" s="17">
        <f t="shared" si="144"/>
        <v>0</v>
      </c>
      <c r="G98" s="17">
        <f t="shared" si="145"/>
        <v>0</v>
      </c>
      <c r="H98" s="17">
        <f t="shared" si="137"/>
        <v>0</v>
      </c>
      <c r="I98" s="17">
        <f t="shared" si="137"/>
        <v>0</v>
      </c>
      <c r="J98" s="17">
        <f t="shared" si="146"/>
        <v>15000</v>
      </c>
      <c r="K98" s="17">
        <f t="shared" si="138"/>
        <v>15000</v>
      </c>
      <c r="L98" s="17">
        <f t="shared" si="138"/>
        <v>0</v>
      </c>
      <c r="M98" s="17">
        <f t="shared" si="147"/>
        <v>0</v>
      </c>
      <c r="N98" s="17">
        <f t="shared" ref="N98:O98" si="165">N112+N126</f>
        <v>0</v>
      </c>
      <c r="O98" s="17">
        <f t="shared" si="165"/>
        <v>0</v>
      </c>
      <c r="P98" s="17">
        <f t="shared" si="149"/>
        <v>0</v>
      </c>
      <c r="Q98" s="17">
        <f t="shared" si="140"/>
        <v>0</v>
      </c>
      <c r="R98" s="17">
        <f t="shared" si="140"/>
        <v>0</v>
      </c>
      <c r="S98" s="17">
        <f t="shared" si="150"/>
        <v>0</v>
      </c>
      <c r="T98" s="17">
        <f t="shared" ref="T98:U98" si="166">T112+T126</f>
        <v>0</v>
      </c>
      <c r="U98" s="17">
        <f t="shared" si="166"/>
        <v>0</v>
      </c>
      <c r="V98" s="17">
        <f t="shared" si="152"/>
        <v>0</v>
      </c>
      <c r="W98" s="17">
        <f t="shared" si="142"/>
        <v>0</v>
      </c>
      <c r="X98" s="17">
        <f t="shared" si="142"/>
        <v>0</v>
      </c>
      <c r="Y98" s="2"/>
      <c r="Z98" s="2"/>
    </row>
    <row r="99" spans="1:26" ht="16.5" thickTop="1" thickBot="1">
      <c r="A99" s="13" t="str">
        <f t="shared" si="129"/>
        <v>a</v>
      </c>
      <c r="B99" s="3" t="s">
        <v>0</v>
      </c>
      <c r="C99" s="4" t="s">
        <v>129</v>
      </c>
      <c r="D99" s="17">
        <f t="shared" si="143"/>
        <v>6999.54</v>
      </c>
      <c r="E99" s="17">
        <f t="shared" si="144"/>
        <v>6999.54</v>
      </c>
      <c r="F99" s="17">
        <f t="shared" si="144"/>
        <v>0</v>
      </c>
      <c r="G99" s="17">
        <f t="shared" si="145"/>
        <v>7000</v>
      </c>
      <c r="H99" s="17">
        <f t="shared" si="137"/>
        <v>7000</v>
      </c>
      <c r="I99" s="17">
        <f t="shared" si="137"/>
        <v>0</v>
      </c>
      <c r="J99" s="17">
        <f t="shared" si="146"/>
        <v>7500</v>
      </c>
      <c r="K99" s="17">
        <f t="shared" si="138"/>
        <v>7500</v>
      </c>
      <c r="L99" s="17">
        <f t="shared" si="138"/>
        <v>0</v>
      </c>
      <c r="M99" s="17">
        <f t="shared" si="147"/>
        <v>0</v>
      </c>
      <c r="N99" s="17">
        <f t="shared" ref="N99:O99" si="167">N113+N127</f>
        <v>0</v>
      </c>
      <c r="O99" s="17">
        <f t="shared" si="167"/>
        <v>0</v>
      </c>
      <c r="P99" s="17">
        <f t="shared" si="149"/>
        <v>14000</v>
      </c>
      <c r="Q99" s="17">
        <f t="shared" si="140"/>
        <v>14000</v>
      </c>
      <c r="R99" s="17">
        <f t="shared" si="140"/>
        <v>0</v>
      </c>
      <c r="S99" s="17">
        <f t="shared" si="150"/>
        <v>14000</v>
      </c>
      <c r="T99" s="17">
        <f t="shared" ref="T99:U99" si="168">T113+T127</f>
        <v>14000</v>
      </c>
      <c r="U99" s="17">
        <f t="shared" si="168"/>
        <v>0</v>
      </c>
      <c r="V99" s="17">
        <f t="shared" si="152"/>
        <v>14000</v>
      </c>
      <c r="W99" s="17">
        <f t="shared" si="142"/>
        <v>14000</v>
      </c>
      <c r="X99" s="17">
        <f t="shared" si="142"/>
        <v>0</v>
      </c>
      <c r="Y99" s="2"/>
      <c r="Z99" s="2"/>
    </row>
    <row r="100" spans="1:26" ht="27" thickTop="1" thickBot="1">
      <c r="A100" s="13" t="str">
        <f t="shared" si="129"/>
        <v>a</v>
      </c>
      <c r="B100" s="3" t="s">
        <v>0</v>
      </c>
      <c r="C100" s="11" t="s">
        <v>15</v>
      </c>
      <c r="D100" s="20">
        <f t="shared" si="143"/>
        <v>6999.54</v>
      </c>
      <c r="E100" s="20">
        <f t="shared" si="144"/>
        <v>6999.54</v>
      </c>
      <c r="F100" s="20">
        <f t="shared" si="144"/>
        <v>0</v>
      </c>
      <c r="G100" s="20">
        <f t="shared" si="145"/>
        <v>7000</v>
      </c>
      <c r="H100" s="20">
        <f t="shared" si="137"/>
        <v>7000</v>
      </c>
      <c r="I100" s="20">
        <f t="shared" si="137"/>
        <v>0</v>
      </c>
      <c r="J100" s="20">
        <f t="shared" si="146"/>
        <v>7500</v>
      </c>
      <c r="K100" s="20">
        <f t="shared" si="138"/>
        <v>7500</v>
      </c>
      <c r="L100" s="20">
        <f t="shared" si="138"/>
        <v>0</v>
      </c>
      <c r="M100" s="20">
        <f t="shared" si="147"/>
        <v>0</v>
      </c>
      <c r="N100" s="20">
        <f t="shared" ref="N100:O100" si="169">N114+N128</f>
        <v>0</v>
      </c>
      <c r="O100" s="20">
        <f t="shared" si="169"/>
        <v>0</v>
      </c>
      <c r="P100" s="20">
        <f t="shared" si="149"/>
        <v>14000</v>
      </c>
      <c r="Q100" s="20">
        <f t="shared" si="140"/>
        <v>14000</v>
      </c>
      <c r="R100" s="20">
        <f t="shared" si="140"/>
        <v>0</v>
      </c>
      <c r="S100" s="20">
        <f t="shared" si="150"/>
        <v>14000</v>
      </c>
      <c r="T100" s="20">
        <f t="shared" ref="T100:U100" si="170">T114+T128</f>
        <v>14000</v>
      </c>
      <c r="U100" s="20">
        <f t="shared" si="170"/>
        <v>0</v>
      </c>
      <c r="V100" s="20">
        <f t="shared" si="152"/>
        <v>14000</v>
      </c>
      <c r="W100" s="20">
        <f t="shared" si="142"/>
        <v>14000</v>
      </c>
      <c r="X100" s="20">
        <f t="shared" si="142"/>
        <v>0</v>
      </c>
      <c r="Y100" s="2"/>
      <c r="Z100" s="2"/>
    </row>
    <row r="101" spans="1:26" s="8" customFormat="1" ht="27" thickTop="1" thickBot="1">
      <c r="A101" s="13" t="str">
        <f t="shared" si="129"/>
        <v>b</v>
      </c>
      <c r="B101" s="3"/>
      <c r="C101" s="11" t="s">
        <v>16</v>
      </c>
      <c r="D101" s="20">
        <f t="shared" si="143"/>
        <v>0</v>
      </c>
      <c r="E101" s="20">
        <f t="shared" si="144"/>
        <v>0</v>
      </c>
      <c r="F101" s="20">
        <f t="shared" si="144"/>
        <v>0</v>
      </c>
      <c r="G101" s="20">
        <f t="shared" si="145"/>
        <v>0</v>
      </c>
      <c r="H101" s="20">
        <f t="shared" si="137"/>
        <v>0</v>
      </c>
      <c r="I101" s="20">
        <f t="shared" si="137"/>
        <v>0</v>
      </c>
      <c r="J101" s="20">
        <f t="shared" si="146"/>
        <v>0</v>
      </c>
      <c r="K101" s="20">
        <f t="shared" si="138"/>
        <v>0</v>
      </c>
      <c r="L101" s="20">
        <f t="shared" si="138"/>
        <v>0</v>
      </c>
      <c r="M101" s="20">
        <f t="shared" si="147"/>
        <v>0</v>
      </c>
      <c r="N101" s="20">
        <f t="shared" ref="N101:O101" si="171">N115+N129</f>
        <v>0</v>
      </c>
      <c r="O101" s="20">
        <f t="shared" si="171"/>
        <v>0</v>
      </c>
      <c r="P101" s="20">
        <f t="shared" si="149"/>
        <v>0</v>
      </c>
      <c r="Q101" s="20">
        <f t="shared" si="140"/>
        <v>0</v>
      </c>
      <c r="R101" s="20">
        <f t="shared" si="140"/>
        <v>0</v>
      </c>
      <c r="S101" s="20">
        <f t="shared" si="150"/>
        <v>0</v>
      </c>
      <c r="T101" s="20">
        <f t="shared" ref="T101:U101" si="172">T115+T129</f>
        <v>0</v>
      </c>
      <c r="U101" s="20">
        <f t="shared" si="172"/>
        <v>0</v>
      </c>
      <c r="V101" s="20">
        <f t="shared" si="152"/>
        <v>0</v>
      </c>
      <c r="W101" s="20">
        <f t="shared" si="142"/>
        <v>0</v>
      </c>
      <c r="X101" s="20">
        <f t="shared" si="142"/>
        <v>0</v>
      </c>
      <c r="Y101" s="2"/>
      <c r="Z101" s="2"/>
    </row>
    <row r="102" spans="1:26" ht="16.5" thickTop="1" thickBot="1">
      <c r="A102" s="13" t="str">
        <f t="shared" si="129"/>
        <v>a</v>
      </c>
      <c r="B102" s="3" t="s">
        <v>0</v>
      </c>
      <c r="C102" s="10" t="s">
        <v>17</v>
      </c>
      <c r="D102" s="16">
        <f t="shared" si="143"/>
        <v>0</v>
      </c>
      <c r="E102" s="16">
        <f t="shared" si="144"/>
        <v>0</v>
      </c>
      <c r="F102" s="16">
        <f t="shared" si="144"/>
        <v>0</v>
      </c>
      <c r="G102" s="16">
        <f t="shared" si="145"/>
        <v>0</v>
      </c>
      <c r="H102" s="16">
        <f t="shared" si="137"/>
        <v>0</v>
      </c>
      <c r="I102" s="16">
        <f t="shared" si="137"/>
        <v>0</v>
      </c>
      <c r="J102" s="16">
        <f t="shared" si="146"/>
        <v>1400</v>
      </c>
      <c r="K102" s="16">
        <f t="shared" si="138"/>
        <v>1400</v>
      </c>
      <c r="L102" s="16">
        <f t="shared" si="138"/>
        <v>0</v>
      </c>
      <c r="M102" s="16">
        <f t="shared" si="147"/>
        <v>0</v>
      </c>
      <c r="N102" s="16">
        <f t="shared" ref="N102:O102" si="173">N116+N130</f>
        <v>0</v>
      </c>
      <c r="O102" s="16">
        <f t="shared" si="173"/>
        <v>0</v>
      </c>
      <c r="P102" s="16">
        <f t="shared" si="149"/>
        <v>0</v>
      </c>
      <c r="Q102" s="16">
        <f t="shared" si="140"/>
        <v>0</v>
      </c>
      <c r="R102" s="16">
        <f t="shared" si="140"/>
        <v>0</v>
      </c>
      <c r="S102" s="16">
        <f t="shared" si="150"/>
        <v>0</v>
      </c>
      <c r="T102" s="16">
        <f t="shared" ref="T102:U102" si="174">T116+T130</f>
        <v>0</v>
      </c>
      <c r="U102" s="16">
        <f t="shared" si="174"/>
        <v>0</v>
      </c>
      <c r="V102" s="16">
        <f t="shared" si="152"/>
        <v>100000</v>
      </c>
      <c r="W102" s="16">
        <f t="shared" si="142"/>
        <v>100000</v>
      </c>
      <c r="X102" s="16">
        <f t="shared" si="142"/>
        <v>0</v>
      </c>
      <c r="Y102" s="2"/>
      <c r="Z102" s="2"/>
    </row>
    <row r="103" spans="1:26" s="8" customFormat="1" ht="16.5" thickTop="1" thickBot="1">
      <c r="A103" s="13" t="str">
        <f t="shared" si="129"/>
        <v>b</v>
      </c>
      <c r="B103" s="3"/>
      <c r="C103" s="10" t="s">
        <v>18</v>
      </c>
      <c r="D103" s="16">
        <f t="shared" si="143"/>
        <v>0</v>
      </c>
      <c r="E103" s="16">
        <f t="shared" si="144"/>
        <v>0</v>
      </c>
      <c r="F103" s="16">
        <f t="shared" si="144"/>
        <v>0</v>
      </c>
      <c r="G103" s="16">
        <f t="shared" si="145"/>
        <v>0</v>
      </c>
      <c r="H103" s="16">
        <f t="shared" si="137"/>
        <v>0</v>
      </c>
      <c r="I103" s="16">
        <f t="shared" si="137"/>
        <v>0</v>
      </c>
      <c r="J103" s="16">
        <f t="shared" si="146"/>
        <v>0</v>
      </c>
      <c r="K103" s="16">
        <f t="shared" si="138"/>
        <v>0</v>
      </c>
      <c r="L103" s="16">
        <f t="shared" si="138"/>
        <v>0</v>
      </c>
      <c r="M103" s="16">
        <f t="shared" si="147"/>
        <v>0</v>
      </c>
      <c r="N103" s="16">
        <f t="shared" ref="N103:O103" si="175">N117+N131</f>
        <v>0</v>
      </c>
      <c r="O103" s="16">
        <f t="shared" si="175"/>
        <v>0</v>
      </c>
      <c r="P103" s="16">
        <f t="shared" si="149"/>
        <v>0</v>
      </c>
      <c r="Q103" s="16">
        <f t="shared" si="140"/>
        <v>0</v>
      </c>
      <c r="R103" s="16">
        <f t="shared" si="140"/>
        <v>0</v>
      </c>
      <c r="S103" s="16">
        <f t="shared" si="150"/>
        <v>0</v>
      </c>
      <c r="T103" s="16">
        <f t="shared" ref="T103:U103" si="176">T117+T131</f>
        <v>0</v>
      </c>
      <c r="U103" s="16">
        <f t="shared" si="176"/>
        <v>0</v>
      </c>
      <c r="V103" s="16">
        <f t="shared" si="152"/>
        <v>0</v>
      </c>
      <c r="W103" s="16">
        <f t="shared" si="142"/>
        <v>0</v>
      </c>
      <c r="X103" s="16">
        <f t="shared" si="142"/>
        <v>0</v>
      </c>
      <c r="Y103" s="2"/>
      <c r="Z103" s="2"/>
    </row>
    <row r="104" spans="1:26" ht="31.5" thickTop="1" thickBot="1">
      <c r="A104" s="13" t="str">
        <f t="shared" si="129"/>
        <v>a</v>
      </c>
      <c r="B104" s="3" t="s">
        <v>26</v>
      </c>
      <c r="C104" s="6" t="s">
        <v>247</v>
      </c>
      <c r="D104" s="14">
        <f>E104+F104</f>
        <v>0</v>
      </c>
      <c r="E104" s="14">
        <f>E107+E116+E117</f>
        <v>0</v>
      </c>
      <c r="F104" s="14">
        <f>F107+F116+F117</f>
        <v>0</v>
      </c>
      <c r="G104" s="14">
        <f>H104+I104</f>
        <v>1065000</v>
      </c>
      <c r="H104" s="14">
        <f>H107+H116+H117</f>
        <v>1065000</v>
      </c>
      <c r="I104" s="14">
        <f>I107+I116+I117</f>
        <v>0</v>
      </c>
      <c r="J104" s="14">
        <f>K104+L104</f>
        <v>1065000</v>
      </c>
      <c r="K104" s="14">
        <f>K107+K116+K117</f>
        <v>1065000</v>
      </c>
      <c r="L104" s="14">
        <f>L107+L116+L117</f>
        <v>0</v>
      </c>
      <c r="M104" s="14">
        <f>N104+O104</f>
        <v>0</v>
      </c>
      <c r="N104" s="14">
        <f>N107+N116+N117</f>
        <v>0</v>
      </c>
      <c r="O104" s="14">
        <f>O107+O116+O117</f>
        <v>0</v>
      </c>
      <c r="P104" s="14">
        <f>Q104+R104</f>
        <v>1700000</v>
      </c>
      <c r="Q104" s="14">
        <f>Q107+Q116+Q117</f>
        <v>1700000</v>
      </c>
      <c r="R104" s="14">
        <f>R107+R116+R117</f>
        <v>0</v>
      </c>
      <c r="S104" s="14">
        <f>T104+U104</f>
        <v>1700000</v>
      </c>
      <c r="T104" s="14">
        <f>T107+T116+T117</f>
        <v>1700000</v>
      </c>
      <c r="U104" s="14">
        <f>U107+U116+U117</f>
        <v>0</v>
      </c>
      <c r="V104" s="14">
        <f>W104+X104</f>
        <v>2093000</v>
      </c>
      <c r="W104" s="14">
        <f>W107+W116+W117</f>
        <v>2093000</v>
      </c>
      <c r="X104" s="14">
        <f>X107+X116+X117</f>
        <v>0</v>
      </c>
      <c r="Y104" s="5" t="s">
        <v>245</v>
      </c>
      <c r="Z104" s="5" t="s">
        <v>149</v>
      </c>
    </row>
    <row r="105" spans="1:26" s="8" customFormat="1" ht="16.5" thickTop="1" thickBot="1">
      <c r="A105" s="13" t="str">
        <f t="shared" si="129"/>
        <v>a</v>
      </c>
      <c r="B105" s="3"/>
      <c r="C105" s="9" t="s">
        <v>12</v>
      </c>
      <c r="D105" s="15">
        <f t="shared" ref="D105:D117" si="177">E105+F105</f>
        <v>0</v>
      </c>
      <c r="E105" s="15">
        <v>0</v>
      </c>
      <c r="F105" s="15">
        <v>0</v>
      </c>
      <c r="G105" s="15">
        <f t="shared" ref="G105:G117" si="178">H105+I105</f>
        <v>50</v>
      </c>
      <c r="H105" s="15">
        <v>50</v>
      </c>
      <c r="I105" s="15">
        <v>0</v>
      </c>
      <c r="J105" s="15">
        <f t="shared" ref="J105:J117" si="179">K105+L105</f>
        <v>57</v>
      </c>
      <c r="K105" s="15">
        <v>57</v>
      </c>
      <c r="L105" s="15">
        <v>0</v>
      </c>
      <c r="M105" s="15">
        <f t="shared" ref="M105:M117" si="180">N105+O105</f>
        <v>0</v>
      </c>
      <c r="N105" s="15">
        <v>0</v>
      </c>
      <c r="O105" s="15">
        <v>0</v>
      </c>
      <c r="P105" s="15">
        <f t="shared" ref="P105:P117" si="181">Q105+R105</f>
        <v>98</v>
      </c>
      <c r="Q105" s="15">
        <v>98</v>
      </c>
      <c r="R105" s="15">
        <v>0</v>
      </c>
      <c r="S105" s="15">
        <f t="shared" ref="S105:S117" si="182">T105+U105</f>
        <v>98</v>
      </c>
      <c r="T105" s="15">
        <v>98</v>
      </c>
      <c r="U105" s="15">
        <v>0</v>
      </c>
      <c r="V105" s="15">
        <f t="shared" ref="V105:V117" si="183">W105+X105</f>
        <v>98</v>
      </c>
      <c r="W105" s="15">
        <v>98</v>
      </c>
      <c r="X105" s="15">
        <v>0</v>
      </c>
      <c r="Y105" s="5"/>
      <c r="Z105" s="5"/>
    </row>
    <row r="106" spans="1:26" s="8" customFormat="1" ht="16.5" thickTop="1" thickBot="1">
      <c r="A106" s="13" t="str">
        <f t="shared" si="129"/>
        <v>a</v>
      </c>
      <c r="B106" s="3"/>
      <c r="C106" s="9" t="s">
        <v>13</v>
      </c>
      <c r="D106" s="15">
        <f t="shared" si="177"/>
        <v>0</v>
      </c>
      <c r="E106" s="15">
        <v>0</v>
      </c>
      <c r="F106" s="15">
        <v>0</v>
      </c>
      <c r="G106" s="15">
        <f t="shared" si="178"/>
        <v>0</v>
      </c>
      <c r="H106" s="15">
        <v>0</v>
      </c>
      <c r="I106" s="15">
        <v>0</v>
      </c>
      <c r="J106" s="15">
        <f t="shared" si="179"/>
        <v>32</v>
      </c>
      <c r="K106" s="15">
        <f>26+6</f>
        <v>32</v>
      </c>
      <c r="L106" s="15">
        <v>0</v>
      </c>
      <c r="M106" s="15">
        <f t="shared" si="180"/>
        <v>0</v>
      </c>
      <c r="N106" s="15">
        <v>0</v>
      </c>
      <c r="O106" s="15">
        <v>0</v>
      </c>
      <c r="P106" s="15">
        <f t="shared" si="181"/>
        <v>32</v>
      </c>
      <c r="Q106" s="15">
        <v>32</v>
      </c>
      <c r="R106" s="15">
        <v>0</v>
      </c>
      <c r="S106" s="15">
        <f t="shared" si="182"/>
        <v>32</v>
      </c>
      <c r="T106" s="15">
        <v>32</v>
      </c>
      <c r="U106" s="15">
        <v>0</v>
      </c>
      <c r="V106" s="15">
        <f t="shared" si="183"/>
        <v>32</v>
      </c>
      <c r="W106" s="15">
        <v>32</v>
      </c>
      <c r="X106" s="15">
        <v>0</v>
      </c>
      <c r="Y106" s="5"/>
      <c r="Z106" s="5"/>
    </row>
    <row r="107" spans="1:26" ht="16.5" thickTop="1" thickBot="1">
      <c r="A107" s="13" t="str">
        <f t="shared" si="129"/>
        <v>a</v>
      </c>
      <c r="B107" s="3" t="s">
        <v>0</v>
      </c>
      <c r="C107" s="10" t="s">
        <v>14</v>
      </c>
      <c r="D107" s="16">
        <f t="shared" si="177"/>
        <v>0</v>
      </c>
      <c r="E107" s="16">
        <f>E108+E109+E110+E111+E112+E113</f>
        <v>0</v>
      </c>
      <c r="F107" s="16">
        <f>F108+F109+F110+F111+F112+F113</f>
        <v>0</v>
      </c>
      <c r="G107" s="16">
        <f t="shared" si="178"/>
        <v>1065000</v>
      </c>
      <c r="H107" s="16">
        <f>H108+H109+H110+H111+H112+H113</f>
        <v>1065000</v>
      </c>
      <c r="I107" s="16">
        <f>I108+I109+I110+I111+I112+I113</f>
        <v>0</v>
      </c>
      <c r="J107" s="16">
        <f t="shared" si="179"/>
        <v>1063600</v>
      </c>
      <c r="K107" s="16">
        <f>K108+K109+K110+K111+K112+K113</f>
        <v>1063600</v>
      </c>
      <c r="L107" s="16">
        <f>L108+L109+L110+L111+L112+L113</f>
        <v>0</v>
      </c>
      <c r="M107" s="16">
        <f t="shared" si="180"/>
        <v>0</v>
      </c>
      <c r="N107" s="16">
        <f>N108+N109+N110+N111+N112+N113</f>
        <v>0</v>
      </c>
      <c r="O107" s="16">
        <f>O108+O109+O110+O111+O112+O113</f>
        <v>0</v>
      </c>
      <c r="P107" s="16">
        <f t="shared" si="181"/>
        <v>1700000</v>
      </c>
      <c r="Q107" s="16">
        <f>Q108+Q109+Q110+Q111+Q112+Q113</f>
        <v>1700000</v>
      </c>
      <c r="R107" s="16">
        <f>R108+R109+R110+R111+R112+R113</f>
        <v>0</v>
      </c>
      <c r="S107" s="16">
        <f t="shared" si="182"/>
        <v>1700000</v>
      </c>
      <c r="T107" s="16">
        <f>T108+T109+T110+T111+T112+T113</f>
        <v>1700000</v>
      </c>
      <c r="U107" s="16">
        <f>U108+U109+U110+U111+U112+U113</f>
        <v>0</v>
      </c>
      <c r="V107" s="16">
        <f t="shared" si="183"/>
        <v>1993000</v>
      </c>
      <c r="W107" s="16">
        <f>W108+W109+W110+W111+W112+W113</f>
        <v>1993000</v>
      </c>
      <c r="X107" s="16">
        <f>X108+X109+X110+X111+X112+X113</f>
        <v>0</v>
      </c>
      <c r="Y107" s="2"/>
      <c r="Z107" s="2"/>
    </row>
    <row r="108" spans="1:26" ht="16.5" thickTop="1" thickBot="1">
      <c r="A108" s="13" t="str">
        <f t="shared" si="129"/>
        <v>a</v>
      </c>
      <c r="B108" s="3" t="s">
        <v>0</v>
      </c>
      <c r="C108" s="4" t="s">
        <v>182</v>
      </c>
      <c r="D108" s="17">
        <f t="shared" si="177"/>
        <v>0</v>
      </c>
      <c r="E108" s="17"/>
      <c r="F108" s="17"/>
      <c r="G108" s="17">
        <f t="shared" si="178"/>
        <v>645000</v>
      </c>
      <c r="H108" s="17">
        <v>645000</v>
      </c>
      <c r="I108" s="17"/>
      <c r="J108" s="17">
        <f t="shared" si="179"/>
        <v>639000</v>
      </c>
      <c r="K108" s="17">
        <v>639000</v>
      </c>
      <c r="L108" s="17"/>
      <c r="M108" s="17">
        <f t="shared" si="180"/>
        <v>0</v>
      </c>
      <c r="N108" s="17"/>
      <c r="O108" s="17"/>
      <c r="P108" s="17">
        <f t="shared" si="181"/>
        <v>1378000</v>
      </c>
      <c r="Q108" s="17">
        <v>1378000</v>
      </c>
      <c r="R108" s="17"/>
      <c r="S108" s="17">
        <f t="shared" si="182"/>
        <v>1378000</v>
      </c>
      <c r="T108" s="17">
        <v>1378000</v>
      </c>
      <c r="U108" s="17"/>
      <c r="V108" s="17">
        <f t="shared" si="183"/>
        <v>1671000</v>
      </c>
      <c r="W108" s="17">
        <v>1671000</v>
      </c>
      <c r="X108" s="17"/>
      <c r="Y108" s="2"/>
      <c r="Z108" s="2"/>
    </row>
    <row r="109" spans="1:26" ht="16.5" thickTop="1" thickBot="1">
      <c r="A109" s="13" t="str">
        <f t="shared" si="129"/>
        <v>a</v>
      </c>
      <c r="B109" s="3" t="s">
        <v>0</v>
      </c>
      <c r="C109" s="4" t="s">
        <v>133</v>
      </c>
      <c r="D109" s="17">
        <f t="shared" si="177"/>
        <v>0</v>
      </c>
      <c r="E109" s="17"/>
      <c r="F109" s="17"/>
      <c r="G109" s="17">
        <f t="shared" si="178"/>
        <v>420000</v>
      </c>
      <c r="H109" s="17">
        <v>420000</v>
      </c>
      <c r="I109" s="17"/>
      <c r="J109" s="17">
        <f t="shared" si="179"/>
        <v>409100</v>
      </c>
      <c r="K109" s="17">
        <v>409100</v>
      </c>
      <c r="L109" s="17"/>
      <c r="M109" s="17">
        <f t="shared" si="180"/>
        <v>0</v>
      </c>
      <c r="N109" s="17"/>
      <c r="O109" s="17"/>
      <c r="P109" s="17">
        <f t="shared" si="181"/>
        <v>315000</v>
      </c>
      <c r="Q109" s="17">
        <v>315000</v>
      </c>
      <c r="R109" s="17"/>
      <c r="S109" s="17">
        <f t="shared" si="182"/>
        <v>315000</v>
      </c>
      <c r="T109" s="17">
        <v>315000</v>
      </c>
      <c r="U109" s="17"/>
      <c r="V109" s="17">
        <f t="shared" si="183"/>
        <v>315000</v>
      </c>
      <c r="W109" s="17">
        <v>315000</v>
      </c>
      <c r="X109" s="17"/>
      <c r="Y109" s="2"/>
      <c r="Z109" s="2"/>
    </row>
    <row r="110" spans="1:26" s="8" customFormat="1" ht="16.5" thickTop="1" thickBot="1">
      <c r="A110" s="13" t="str">
        <f t="shared" si="129"/>
        <v>b</v>
      </c>
      <c r="B110" s="3"/>
      <c r="C110" s="4" t="s">
        <v>132</v>
      </c>
      <c r="D110" s="17">
        <f t="shared" si="177"/>
        <v>0</v>
      </c>
      <c r="E110" s="17"/>
      <c r="F110" s="17"/>
      <c r="G110" s="17">
        <f t="shared" si="178"/>
        <v>0</v>
      </c>
      <c r="H110" s="17"/>
      <c r="I110" s="17"/>
      <c r="J110" s="17">
        <f t="shared" si="179"/>
        <v>0</v>
      </c>
      <c r="K110" s="17"/>
      <c r="L110" s="17"/>
      <c r="M110" s="17">
        <f t="shared" si="180"/>
        <v>0</v>
      </c>
      <c r="N110" s="17"/>
      <c r="O110" s="17"/>
      <c r="P110" s="17">
        <f t="shared" si="181"/>
        <v>0</v>
      </c>
      <c r="Q110" s="17"/>
      <c r="R110" s="17"/>
      <c r="S110" s="17">
        <f t="shared" si="182"/>
        <v>0</v>
      </c>
      <c r="T110" s="17"/>
      <c r="U110" s="17"/>
      <c r="V110" s="17">
        <f t="shared" si="183"/>
        <v>0</v>
      </c>
      <c r="W110" s="17"/>
      <c r="X110" s="17"/>
      <c r="Y110" s="2"/>
      <c r="Z110" s="2"/>
    </row>
    <row r="111" spans="1:26" s="8" customFormat="1" ht="16.5" thickTop="1" thickBot="1">
      <c r="A111" s="13" t="str">
        <f t="shared" si="129"/>
        <v>b</v>
      </c>
      <c r="B111" s="3"/>
      <c r="C111" s="4" t="s">
        <v>148</v>
      </c>
      <c r="D111" s="17">
        <f t="shared" si="177"/>
        <v>0</v>
      </c>
      <c r="E111" s="17"/>
      <c r="F111" s="17"/>
      <c r="G111" s="17">
        <f t="shared" si="178"/>
        <v>0</v>
      </c>
      <c r="H111" s="17"/>
      <c r="I111" s="17"/>
      <c r="J111" s="17">
        <f t="shared" si="179"/>
        <v>0</v>
      </c>
      <c r="K111" s="17"/>
      <c r="L111" s="17"/>
      <c r="M111" s="17">
        <f t="shared" si="180"/>
        <v>0</v>
      </c>
      <c r="N111" s="17"/>
      <c r="O111" s="17"/>
      <c r="P111" s="17">
        <f t="shared" si="181"/>
        <v>0</v>
      </c>
      <c r="Q111" s="17"/>
      <c r="R111" s="17"/>
      <c r="S111" s="17">
        <f t="shared" si="182"/>
        <v>0</v>
      </c>
      <c r="T111" s="17"/>
      <c r="U111" s="17"/>
      <c r="V111" s="17">
        <f t="shared" si="183"/>
        <v>0</v>
      </c>
      <c r="W111" s="17"/>
      <c r="X111" s="17"/>
      <c r="Y111" s="2"/>
      <c r="Z111" s="2"/>
    </row>
    <row r="112" spans="1:26" ht="16.5" thickTop="1" thickBot="1">
      <c r="A112" s="13" t="str">
        <f t="shared" si="129"/>
        <v>a</v>
      </c>
      <c r="B112" s="3" t="s">
        <v>0</v>
      </c>
      <c r="C112" s="4" t="s">
        <v>134</v>
      </c>
      <c r="D112" s="17">
        <f t="shared" si="177"/>
        <v>0</v>
      </c>
      <c r="E112" s="17"/>
      <c r="F112" s="17"/>
      <c r="G112" s="17">
        <f t="shared" si="178"/>
        <v>0</v>
      </c>
      <c r="H112" s="17"/>
      <c r="I112" s="17"/>
      <c r="J112" s="17">
        <f t="shared" si="179"/>
        <v>15000</v>
      </c>
      <c r="K112" s="17">
        <v>15000</v>
      </c>
      <c r="L112" s="17"/>
      <c r="M112" s="17">
        <f t="shared" si="180"/>
        <v>0</v>
      </c>
      <c r="N112" s="17"/>
      <c r="O112" s="17"/>
      <c r="P112" s="17">
        <f t="shared" si="181"/>
        <v>0</v>
      </c>
      <c r="Q112" s="17"/>
      <c r="R112" s="17"/>
      <c r="S112" s="17">
        <f t="shared" si="182"/>
        <v>0</v>
      </c>
      <c r="T112" s="17"/>
      <c r="U112" s="17"/>
      <c r="V112" s="17">
        <f t="shared" si="183"/>
        <v>0</v>
      </c>
      <c r="W112" s="17"/>
      <c r="X112" s="17"/>
      <c r="Y112" s="2"/>
      <c r="Z112" s="2"/>
    </row>
    <row r="113" spans="1:26" ht="16.5" thickTop="1" thickBot="1">
      <c r="A113" s="13" t="str">
        <f t="shared" si="129"/>
        <v>a</v>
      </c>
      <c r="B113" s="3" t="s">
        <v>0</v>
      </c>
      <c r="C113" s="4" t="s">
        <v>129</v>
      </c>
      <c r="D113" s="17">
        <f t="shared" si="177"/>
        <v>0</v>
      </c>
      <c r="E113" s="17">
        <f>E114+E115</f>
        <v>0</v>
      </c>
      <c r="F113" s="17">
        <f>F114+F115</f>
        <v>0</v>
      </c>
      <c r="G113" s="17">
        <f t="shared" si="178"/>
        <v>0</v>
      </c>
      <c r="H113" s="17">
        <f>H114+H115</f>
        <v>0</v>
      </c>
      <c r="I113" s="17">
        <f>I114+I115</f>
        <v>0</v>
      </c>
      <c r="J113" s="17">
        <f t="shared" si="179"/>
        <v>500</v>
      </c>
      <c r="K113" s="17">
        <f>K114+K115</f>
        <v>500</v>
      </c>
      <c r="L113" s="17">
        <f>L114+L115</f>
        <v>0</v>
      </c>
      <c r="M113" s="17">
        <f t="shared" si="180"/>
        <v>0</v>
      </c>
      <c r="N113" s="17">
        <f>N114+N115</f>
        <v>0</v>
      </c>
      <c r="O113" s="17">
        <f>O114+O115</f>
        <v>0</v>
      </c>
      <c r="P113" s="17">
        <f t="shared" si="181"/>
        <v>7000</v>
      </c>
      <c r="Q113" s="17">
        <f>Q114+Q115</f>
        <v>7000</v>
      </c>
      <c r="R113" s="17">
        <f>R114+R115</f>
        <v>0</v>
      </c>
      <c r="S113" s="17">
        <f t="shared" si="182"/>
        <v>7000</v>
      </c>
      <c r="T113" s="17">
        <f>T114+T115</f>
        <v>7000</v>
      </c>
      <c r="U113" s="17">
        <f>U114+U115</f>
        <v>0</v>
      </c>
      <c r="V113" s="17">
        <f t="shared" si="183"/>
        <v>7000</v>
      </c>
      <c r="W113" s="17">
        <f>W114+W115</f>
        <v>7000</v>
      </c>
      <c r="X113" s="17">
        <f>X114+X115</f>
        <v>0</v>
      </c>
      <c r="Y113" s="2"/>
      <c r="Z113" s="2"/>
    </row>
    <row r="114" spans="1:26" ht="27" thickTop="1" thickBot="1">
      <c r="A114" s="13" t="str">
        <f t="shared" si="129"/>
        <v>a</v>
      </c>
      <c r="B114" s="3" t="s">
        <v>0</v>
      </c>
      <c r="C114" s="11" t="s">
        <v>15</v>
      </c>
      <c r="D114" s="19">
        <f t="shared" si="177"/>
        <v>0</v>
      </c>
      <c r="E114" s="19"/>
      <c r="F114" s="19"/>
      <c r="G114" s="19">
        <f t="shared" si="178"/>
        <v>0</v>
      </c>
      <c r="H114" s="19"/>
      <c r="I114" s="19"/>
      <c r="J114" s="19">
        <f t="shared" si="179"/>
        <v>500</v>
      </c>
      <c r="K114" s="19">
        <v>500</v>
      </c>
      <c r="L114" s="19"/>
      <c r="M114" s="19">
        <f t="shared" si="180"/>
        <v>0</v>
      </c>
      <c r="N114" s="19"/>
      <c r="O114" s="19"/>
      <c r="P114" s="19">
        <f t="shared" si="181"/>
        <v>7000</v>
      </c>
      <c r="Q114" s="19">
        <v>7000</v>
      </c>
      <c r="R114" s="19"/>
      <c r="S114" s="19">
        <f t="shared" si="182"/>
        <v>7000</v>
      </c>
      <c r="T114" s="19">
        <v>7000</v>
      </c>
      <c r="U114" s="19"/>
      <c r="V114" s="19">
        <f t="shared" si="183"/>
        <v>7000</v>
      </c>
      <c r="W114" s="19">
        <v>7000</v>
      </c>
      <c r="X114" s="19"/>
      <c r="Y114" s="2"/>
      <c r="Z114" s="2"/>
    </row>
    <row r="115" spans="1:26" s="8" customFormat="1" ht="27" thickTop="1" thickBot="1">
      <c r="A115" s="13" t="str">
        <f t="shared" si="129"/>
        <v>b</v>
      </c>
      <c r="B115" s="3"/>
      <c r="C115" s="11" t="s">
        <v>16</v>
      </c>
      <c r="D115" s="19">
        <f t="shared" si="177"/>
        <v>0</v>
      </c>
      <c r="E115" s="19"/>
      <c r="F115" s="19"/>
      <c r="G115" s="19">
        <f t="shared" si="178"/>
        <v>0</v>
      </c>
      <c r="H115" s="19"/>
      <c r="I115" s="19"/>
      <c r="J115" s="19">
        <f t="shared" si="179"/>
        <v>0</v>
      </c>
      <c r="K115" s="19"/>
      <c r="L115" s="19"/>
      <c r="M115" s="19">
        <f t="shared" si="180"/>
        <v>0</v>
      </c>
      <c r="N115" s="19"/>
      <c r="O115" s="19"/>
      <c r="P115" s="19">
        <f t="shared" si="181"/>
        <v>0</v>
      </c>
      <c r="Q115" s="19"/>
      <c r="R115" s="19"/>
      <c r="S115" s="19">
        <f t="shared" si="182"/>
        <v>0</v>
      </c>
      <c r="T115" s="19"/>
      <c r="U115" s="19"/>
      <c r="V115" s="19">
        <f t="shared" si="183"/>
        <v>0</v>
      </c>
      <c r="W115" s="19"/>
      <c r="X115" s="19"/>
      <c r="Y115" s="2"/>
      <c r="Z115" s="2"/>
    </row>
    <row r="116" spans="1:26" ht="16.5" thickTop="1" thickBot="1">
      <c r="A116" s="13" t="str">
        <f t="shared" si="129"/>
        <v>a</v>
      </c>
      <c r="B116" s="3" t="s">
        <v>0</v>
      </c>
      <c r="C116" s="10" t="s">
        <v>17</v>
      </c>
      <c r="D116" s="16">
        <f t="shared" si="177"/>
        <v>0</v>
      </c>
      <c r="E116" s="16">
        <v>0</v>
      </c>
      <c r="F116" s="16">
        <v>0</v>
      </c>
      <c r="G116" s="16">
        <f t="shared" si="178"/>
        <v>0</v>
      </c>
      <c r="H116" s="16">
        <v>0</v>
      </c>
      <c r="I116" s="16">
        <v>0</v>
      </c>
      <c r="J116" s="16">
        <f t="shared" si="179"/>
        <v>1400</v>
      </c>
      <c r="K116" s="16">
        <v>1400</v>
      </c>
      <c r="L116" s="16">
        <v>0</v>
      </c>
      <c r="M116" s="16">
        <f t="shared" si="180"/>
        <v>0</v>
      </c>
      <c r="N116" s="16">
        <v>0</v>
      </c>
      <c r="O116" s="16">
        <v>0</v>
      </c>
      <c r="P116" s="16">
        <f t="shared" si="181"/>
        <v>0</v>
      </c>
      <c r="Q116" s="16">
        <v>0</v>
      </c>
      <c r="R116" s="16">
        <v>0</v>
      </c>
      <c r="S116" s="16">
        <f t="shared" si="182"/>
        <v>0</v>
      </c>
      <c r="T116" s="16">
        <v>0</v>
      </c>
      <c r="U116" s="16">
        <v>0</v>
      </c>
      <c r="V116" s="16">
        <f t="shared" si="183"/>
        <v>100000</v>
      </c>
      <c r="W116" s="16">
        <v>100000</v>
      </c>
      <c r="X116" s="16">
        <v>0</v>
      </c>
      <c r="Y116" s="2"/>
      <c r="Z116" s="2"/>
    </row>
    <row r="117" spans="1:26" s="8" customFormat="1" ht="16.5" thickTop="1" thickBot="1">
      <c r="A117" s="13" t="str">
        <f t="shared" si="129"/>
        <v>b</v>
      </c>
      <c r="B117" s="3"/>
      <c r="C117" s="10" t="s">
        <v>18</v>
      </c>
      <c r="D117" s="16">
        <f t="shared" si="177"/>
        <v>0</v>
      </c>
      <c r="E117" s="16">
        <v>0</v>
      </c>
      <c r="F117" s="16">
        <v>0</v>
      </c>
      <c r="G117" s="16">
        <f t="shared" si="178"/>
        <v>0</v>
      </c>
      <c r="H117" s="16">
        <v>0</v>
      </c>
      <c r="I117" s="16">
        <v>0</v>
      </c>
      <c r="J117" s="16">
        <f t="shared" si="179"/>
        <v>0</v>
      </c>
      <c r="K117" s="16">
        <v>0</v>
      </c>
      <c r="L117" s="16">
        <v>0</v>
      </c>
      <c r="M117" s="16">
        <f t="shared" si="180"/>
        <v>0</v>
      </c>
      <c r="N117" s="16">
        <v>0</v>
      </c>
      <c r="O117" s="16">
        <v>0</v>
      </c>
      <c r="P117" s="16">
        <f t="shared" si="181"/>
        <v>0</v>
      </c>
      <c r="Q117" s="16">
        <v>0</v>
      </c>
      <c r="R117" s="16">
        <v>0</v>
      </c>
      <c r="S117" s="16">
        <f t="shared" si="182"/>
        <v>0</v>
      </c>
      <c r="T117" s="16">
        <v>0</v>
      </c>
      <c r="U117" s="16">
        <v>0</v>
      </c>
      <c r="V117" s="16">
        <f t="shared" si="183"/>
        <v>0</v>
      </c>
      <c r="W117" s="16">
        <v>0</v>
      </c>
      <c r="X117" s="16">
        <v>0</v>
      </c>
      <c r="Y117" s="2"/>
      <c r="Z117" s="2"/>
    </row>
    <row r="118" spans="1:26" ht="31.5" thickTop="1" thickBot="1">
      <c r="A118" s="13" t="str">
        <f t="shared" si="129"/>
        <v>a</v>
      </c>
      <c r="B118" s="3" t="s">
        <v>28</v>
      </c>
      <c r="C118" s="6" t="s">
        <v>246</v>
      </c>
      <c r="D118" s="14">
        <f>E118+F118</f>
        <v>121833</v>
      </c>
      <c r="E118" s="14">
        <f>E121+E130+E131</f>
        <v>121833</v>
      </c>
      <c r="F118" s="14">
        <f>F121+F130+F131</f>
        <v>0</v>
      </c>
      <c r="G118" s="14">
        <f>H118+I118</f>
        <v>150000</v>
      </c>
      <c r="H118" s="14">
        <f>H121+H130+H131</f>
        <v>150000</v>
      </c>
      <c r="I118" s="14">
        <f>I121+I130+I131</f>
        <v>0</v>
      </c>
      <c r="J118" s="14">
        <f>K118+L118</f>
        <v>150000</v>
      </c>
      <c r="K118" s="14">
        <f>K121+K130+K131</f>
        <v>150000</v>
      </c>
      <c r="L118" s="14">
        <f>L121+L130+L131</f>
        <v>0</v>
      </c>
      <c r="M118" s="14">
        <f>N118+O118</f>
        <v>0</v>
      </c>
      <c r="N118" s="14">
        <f>N121+N130+N131</f>
        <v>0</v>
      </c>
      <c r="O118" s="14">
        <f>O121+O130+O131</f>
        <v>0</v>
      </c>
      <c r="P118" s="14">
        <f>Q118+R118</f>
        <v>150000</v>
      </c>
      <c r="Q118" s="14">
        <f>Q121+Q130+Q131</f>
        <v>150000</v>
      </c>
      <c r="R118" s="14">
        <f>R121+R130+R131</f>
        <v>0</v>
      </c>
      <c r="S118" s="14">
        <f>T118+U118</f>
        <v>150000</v>
      </c>
      <c r="T118" s="14">
        <f>T121+T130+T131</f>
        <v>150000</v>
      </c>
      <c r="U118" s="14">
        <f>U121+U130+U131</f>
        <v>0</v>
      </c>
      <c r="V118" s="14">
        <f>W118+X118</f>
        <v>150000</v>
      </c>
      <c r="W118" s="14">
        <f>W121+W130+W131</f>
        <v>150000</v>
      </c>
      <c r="X118" s="14">
        <f>X121+X130+X131</f>
        <v>0</v>
      </c>
      <c r="Y118" s="5" t="s">
        <v>245</v>
      </c>
      <c r="Z118" s="5" t="s">
        <v>154</v>
      </c>
    </row>
    <row r="119" spans="1:26" s="8" customFormat="1" ht="16.5" thickTop="1" thickBot="1">
      <c r="A119" s="13" t="str">
        <f t="shared" si="129"/>
        <v>b</v>
      </c>
      <c r="B119" s="3"/>
      <c r="C119" s="9" t="s">
        <v>12</v>
      </c>
      <c r="D119" s="15">
        <f t="shared" ref="D119:D131" si="184">E119+F119</f>
        <v>0</v>
      </c>
      <c r="E119" s="15">
        <v>0</v>
      </c>
      <c r="F119" s="15">
        <v>0</v>
      </c>
      <c r="G119" s="15">
        <f t="shared" ref="G119:G131" si="185">H119+I119</f>
        <v>0</v>
      </c>
      <c r="H119" s="15">
        <v>0</v>
      </c>
      <c r="I119" s="15">
        <v>0</v>
      </c>
      <c r="J119" s="15">
        <f t="shared" ref="J119:J131" si="186">K119+L119</f>
        <v>0</v>
      </c>
      <c r="K119" s="15">
        <v>0</v>
      </c>
      <c r="L119" s="15">
        <v>0</v>
      </c>
      <c r="M119" s="15">
        <f t="shared" ref="M119:M131" si="187">N119+O119</f>
        <v>0</v>
      </c>
      <c r="N119" s="15">
        <v>0</v>
      </c>
      <c r="O119" s="15">
        <v>0</v>
      </c>
      <c r="P119" s="15">
        <f t="shared" ref="P119:P131" si="188">Q119+R119</f>
        <v>0</v>
      </c>
      <c r="Q119" s="15">
        <v>0</v>
      </c>
      <c r="R119" s="15">
        <v>0</v>
      </c>
      <c r="S119" s="15">
        <f t="shared" ref="S119:S131" si="189">T119+U119</f>
        <v>0</v>
      </c>
      <c r="T119" s="15">
        <v>0</v>
      </c>
      <c r="U119" s="15">
        <v>0</v>
      </c>
      <c r="V119" s="15">
        <f t="shared" ref="V119:V131" si="190">W119+X119</f>
        <v>0</v>
      </c>
      <c r="W119" s="15">
        <v>0</v>
      </c>
      <c r="X119" s="15">
        <v>0</v>
      </c>
      <c r="Y119" s="5"/>
      <c r="Z119" s="5"/>
    </row>
    <row r="120" spans="1:26" s="8" customFormat="1" ht="16.5" thickTop="1" thickBot="1">
      <c r="A120" s="13" t="str">
        <f t="shared" si="129"/>
        <v>b</v>
      </c>
      <c r="B120" s="3"/>
      <c r="C120" s="9" t="s">
        <v>13</v>
      </c>
      <c r="D120" s="15">
        <f t="shared" si="184"/>
        <v>0</v>
      </c>
      <c r="E120" s="15">
        <v>0</v>
      </c>
      <c r="F120" s="15">
        <v>0</v>
      </c>
      <c r="G120" s="15">
        <f t="shared" si="185"/>
        <v>0</v>
      </c>
      <c r="H120" s="15">
        <v>0</v>
      </c>
      <c r="I120" s="15">
        <v>0</v>
      </c>
      <c r="J120" s="15">
        <f t="shared" si="186"/>
        <v>0</v>
      </c>
      <c r="K120" s="15">
        <v>0</v>
      </c>
      <c r="L120" s="15">
        <v>0</v>
      </c>
      <c r="M120" s="15">
        <f t="shared" si="187"/>
        <v>0</v>
      </c>
      <c r="N120" s="15">
        <v>0</v>
      </c>
      <c r="O120" s="15">
        <v>0</v>
      </c>
      <c r="P120" s="15">
        <f t="shared" si="188"/>
        <v>0</v>
      </c>
      <c r="Q120" s="15">
        <v>0</v>
      </c>
      <c r="R120" s="15">
        <v>0</v>
      </c>
      <c r="S120" s="15">
        <f t="shared" si="189"/>
        <v>0</v>
      </c>
      <c r="T120" s="15">
        <v>0</v>
      </c>
      <c r="U120" s="15">
        <v>0</v>
      </c>
      <c r="V120" s="15">
        <f t="shared" si="190"/>
        <v>0</v>
      </c>
      <c r="W120" s="15">
        <v>0</v>
      </c>
      <c r="X120" s="15">
        <v>0</v>
      </c>
      <c r="Y120" s="5"/>
      <c r="Z120" s="5"/>
    </row>
    <row r="121" spans="1:26" ht="16.5" thickTop="1" thickBot="1">
      <c r="A121" s="13" t="str">
        <f t="shared" si="129"/>
        <v>a</v>
      </c>
      <c r="B121" s="3" t="s">
        <v>0</v>
      </c>
      <c r="C121" s="10" t="s">
        <v>14</v>
      </c>
      <c r="D121" s="16">
        <f t="shared" si="184"/>
        <v>121833</v>
      </c>
      <c r="E121" s="16">
        <f>E122+E123+E124+E125+E126+E127</f>
        <v>121833</v>
      </c>
      <c r="F121" s="16">
        <f>F122+F123+F124+F125+F126+F127</f>
        <v>0</v>
      </c>
      <c r="G121" s="16">
        <f t="shared" si="185"/>
        <v>150000</v>
      </c>
      <c r="H121" s="16">
        <f>H122+H123+H124+H125+H126+H127</f>
        <v>150000</v>
      </c>
      <c r="I121" s="16">
        <f>I122+I123+I124+I125+I126+I127</f>
        <v>0</v>
      </c>
      <c r="J121" s="16">
        <f t="shared" si="186"/>
        <v>150000</v>
      </c>
      <c r="K121" s="16">
        <f>K122+K123+K124+K125+K126+K127</f>
        <v>150000</v>
      </c>
      <c r="L121" s="16">
        <f>L122+L123+L124+L125+L126+L127</f>
        <v>0</v>
      </c>
      <c r="M121" s="16">
        <f t="shared" si="187"/>
        <v>0</v>
      </c>
      <c r="N121" s="16">
        <f>N122+N123+N124+N125+N126+N127</f>
        <v>0</v>
      </c>
      <c r="O121" s="16">
        <f>O122+O123+O124+O125+O126+O127</f>
        <v>0</v>
      </c>
      <c r="P121" s="16">
        <f t="shared" si="188"/>
        <v>150000</v>
      </c>
      <c r="Q121" s="16">
        <f>Q122+Q123+Q124+Q125+Q126+Q127</f>
        <v>150000</v>
      </c>
      <c r="R121" s="16">
        <f>R122+R123+R124+R125+R126+R127</f>
        <v>0</v>
      </c>
      <c r="S121" s="16">
        <f t="shared" si="189"/>
        <v>150000</v>
      </c>
      <c r="T121" s="16">
        <f>T122+T123+T124+T125+T126+T127</f>
        <v>150000</v>
      </c>
      <c r="U121" s="16">
        <f>U122+U123+U124+U125+U126+U127</f>
        <v>0</v>
      </c>
      <c r="V121" s="16">
        <f t="shared" si="190"/>
        <v>150000</v>
      </c>
      <c r="W121" s="16">
        <f>W122+W123+W124+W125+W126+W127</f>
        <v>150000</v>
      </c>
      <c r="X121" s="16">
        <f>X122+X123+X124+X125+X126+X127</f>
        <v>0</v>
      </c>
      <c r="Y121" s="2"/>
      <c r="Z121" s="2"/>
    </row>
    <row r="122" spans="1:26" s="8" customFormat="1" ht="16.5" thickTop="1" thickBot="1">
      <c r="A122" s="13" t="str">
        <f t="shared" si="129"/>
        <v>b</v>
      </c>
      <c r="B122" s="3"/>
      <c r="C122" s="4" t="s">
        <v>182</v>
      </c>
      <c r="D122" s="17">
        <f t="shared" si="184"/>
        <v>0</v>
      </c>
      <c r="E122" s="17"/>
      <c r="F122" s="17"/>
      <c r="G122" s="17">
        <f t="shared" si="185"/>
        <v>0</v>
      </c>
      <c r="H122" s="17"/>
      <c r="I122" s="17"/>
      <c r="J122" s="17">
        <f t="shared" si="186"/>
        <v>0</v>
      </c>
      <c r="K122" s="17"/>
      <c r="L122" s="17"/>
      <c r="M122" s="17">
        <f t="shared" si="187"/>
        <v>0</v>
      </c>
      <c r="N122" s="17"/>
      <c r="O122" s="17"/>
      <c r="P122" s="17">
        <f t="shared" si="188"/>
        <v>0</v>
      </c>
      <c r="Q122" s="17"/>
      <c r="R122" s="17"/>
      <c r="S122" s="17">
        <f t="shared" si="189"/>
        <v>0</v>
      </c>
      <c r="T122" s="17"/>
      <c r="U122" s="17"/>
      <c r="V122" s="17">
        <f t="shared" si="190"/>
        <v>0</v>
      </c>
      <c r="W122" s="17"/>
      <c r="X122" s="17"/>
      <c r="Y122" s="2"/>
      <c r="Z122" s="2"/>
    </row>
    <row r="123" spans="1:26" ht="16.5" thickTop="1" thickBot="1">
      <c r="A123" s="13" t="str">
        <f t="shared" si="129"/>
        <v>a</v>
      </c>
      <c r="B123" s="3" t="s">
        <v>0</v>
      </c>
      <c r="C123" s="4" t="s">
        <v>133</v>
      </c>
      <c r="D123" s="17">
        <f t="shared" si="184"/>
        <v>114833.46</v>
      </c>
      <c r="E123" s="17">
        <v>114833.46</v>
      </c>
      <c r="F123" s="17"/>
      <c r="G123" s="17">
        <f t="shared" si="185"/>
        <v>143000</v>
      </c>
      <c r="H123" s="17">
        <v>143000</v>
      </c>
      <c r="I123" s="17"/>
      <c r="J123" s="17">
        <f t="shared" si="186"/>
        <v>143000</v>
      </c>
      <c r="K123" s="17">
        <v>143000</v>
      </c>
      <c r="L123" s="17"/>
      <c r="M123" s="17">
        <f t="shared" si="187"/>
        <v>0</v>
      </c>
      <c r="N123" s="17"/>
      <c r="O123" s="17"/>
      <c r="P123" s="17">
        <f t="shared" si="188"/>
        <v>143000</v>
      </c>
      <c r="Q123" s="17">
        <v>143000</v>
      </c>
      <c r="R123" s="17"/>
      <c r="S123" s="17">
        <f t="shared" si="189"/>
        <v>143000</v>
      </c>
      <c r="T123" s="17">
        <v>143000</v>
      </c>
      <c r="U123" s="17"/>
      <c r="V123" s="17">
        <f t="shared" si="190"/>
        <v>143000</v>
      </c>
      <c r="W123" s="17">
        <v>143000</v>
      </c>
      <c r="X123" s="17"/>
      <c r="Y123" s="2"/>
      <c r="Z123" s="2"/>
    </row>
    <row r="124" spans="1:26" s="8" customFormat="1" ht="16.5" thickTop="1" thickBot="1">
      <c r="A124" s="13" t="str">
        <f t="shared" si="129"/>
        <v>b</v>
      </c>
      <c r="B124" s="3"/>
      <c r="C124" s="4" t="s">
        <v>132</v>
      </c>
      <c r="D124" s="17">
        <f t="shared" si="184"/>
        <v>0</v>
      </c>
      <c r="E124" s="17"/>
      <c r="F124" s="17"/>
      <c r="G124" s="17">
        <f t="shared" si="185"/>
        <v>0</v>
      </c>
      <c r="H124" s="17"/>
      <c r="I124" s="17"/>
      <c r="J124" s="17">
        <f t="shared" si="186"/>
        <v>0</v>
      </c>
      <c r="K124" s="17"/>
      <c r="L124" s="17"/>
      <c r="M124" s="17">
        <f t="shared" si="187"/>
        <v>0</v>
      </c>
      <c r="N124" s="17"/>
      <c r="O124" s="17"/>
      <c r="P124" s="17">
        <f t="shared" si="188"/>
        <v>0</v>
      </c>
      <c r="Q124" s="17"/>
      <c r="R124" s="17"/>
      <c r="S124" s="17">
        <f t="shared" si="189"/>
        <v>0</v>
      </c>
      <c r="T124" s="17"/>
      <c r="U124" s="17"/>
      <c r="V124" s="17">
        <f t="shared" si="190"/>
        <v>0</v>
      </c>
      <c r="W124" s="17"/>
      <c r="X124" s="17"/>
      <c r="Y124" s="2"/>
      <c r="Z124" s="2"/>
    </row>
    <row r="125" spans="1:26" s="8" customFormat="1" ht="16.5" thickTop="1" thickBot="1">
      <c r="A125" s="13" t="str">
        <f t="shared" si="129"/>
        <v>b</v>
      </c>
      <c r="B125" s="3"/>
      <c r="C125" s="4" t="s">
        <v>148</v>
      </c>
      <c r="D125" s="17">
        <f t="shared" si="184"/>
        <v>0</v>
      </c>
      <c r="E125" s="17"/>
      <c r="F125" s="17"/>
      <c r="G125" s="17">
        <f t="shared" si="185"/>
        <v>0</v>
      </c>
      <c r="H125" s="17"/>
      <c r="I125" s="17"/>
      <c r="J125" s="17">
        <f t="shared" si="186"/>
        <v>0</v>
      </c>
      <c r="K125" s="17"/>
      <c r="L125" s="17"/>
      <c r="M125" s="17">
        <f t="shared" si="187"/>
        <v>0</v>
      </c>
      <c r="N125" s="17"/>
      <c r="O125" s="17"/>
      <c r="P125" s="17">
        <f t="shared" si="188"/>
        <v>0</v>
      </c>
      <c r="Q125" s="17"/>
      <c r="R125" s="17"/>
      <c r="S125" s="17">
        <f t="shared" si="189"/>
        <v>0</v>
      </c>
      <c r="T125" s="17"/>
      <c r="U125" s="17"/>
      <c r="V125" s="17">
        <f t="shared" si="190"/>
        <v>0</v>
      </c>
      <c r="W125" s="17"/>
      <c r="X125" s="17"/>
      <c r="Y125" s="2"/>
      <c r="Z125" s="2"/>
    </row>
    <row r="126" spans="1:26" s="8" customFormat="1" ht="16.5" thickTop="1" thickBot="1">
      <c r="A126" s="13" t="str">
        <f t="shared" si="129"/>
        <v>b</v>
      </c>
      <c r="B126" s="3"/>
      <c r="C126" s="4" t="s">
        <v>134</v>
      </c>
      <c r="D126" s="17">
        <f t="shared" si="184"/>
        <v>0</v>
      </c>
      <c r="E126" s="17"/>
      <c r="F126" s="17"/>
      <c r="G126" s="17">
        <f t="shared" si="185"/>
        <v>0</v>
      </c>
      <c r="H126" s="17"/>
      <c r="I126" s="17"/>
      <c r="J126" s="17">
        <f t="shared" si="186"/>
        <v>0</v>
      </c>
      <c r="K126" s="17"/>
      <c r="L126" s="17"/>
      <c r="M126" s="17">
        <f t="shared" si="187"/>
        <v>0</v>
      </c>
      <c r="N126" s="17"/>
      <c r="O126" s="17"/>
      <c r="P126" s="17">
        <f t="shared" si="188"/>
        <v>0</v>
      </c>
      <c r="Q126" s="17"/>
      <c r="R126" s="17"/>
      <c r="S126" s="17">
        <f t="shared" si="189"/>
        <v>0</v>
      </c>
      <c r="T126" s="17"/>
      <c r="U126" s="17"/>
      <c r="V126" s="17">
        <f t="shared" si="190"/>
        <v>0</v>
      </c>
      <c r="W126" s="17"/>
      <c r="X126" s="17"/>
      <c r="Y126" s="2"/>
      <c r="Z126" s="2"/>
    </row>
    <row r="127" spans="1:26" ht="16.5" thickTop="1" thickBot="1">
      <c r="A127" s="13" t="str">
        <f t="shared" si="129"/>
        <v>a</v>
      </c>
      <c r="B127" s="3" t="s">
        <v>0</v>
      </c>
      <c r="C127" s="4" t="s">
        <v>129</v>
      </c>
      <c r="D127" s="17">
        <f t="shared" si="184"/>
        <v>6999.54</v>
      </c>
      <c r="E127" s="17">
        <f>E128+E129</f>
        <v>6999.54</v>
      </c>
      <c r="F127" s="17">
        <f>F128+F129</f>
        <v>0</v>
      </c>
      <c r="G127" s="17">
        <f t="shared" si="185"/>
        <v>7000</v>
      </c>
      <c r="H127" s="17">
        <f>H128+H129</f>
        <v>7000</v>
      </c>
      <c r="I127" s="17">
        <f>I128+I129</f>
        <v>0</v>
      </c>
      <c r="J127" s="17">
        <f t="shared" si="186"/>
        <v>7000</v>
      </c>
      <c r="K127" s="17">
        <f>K128+K129</f>
        <v>7000</v>
      </c>
      <c r="L127" s="17">
        <f>L128+L129</f>
        <v>0</v>
      </c>
      <c r="M127" s="17">
        <f t="shared" si="187"/>
        <v>0</v>
      </c>
      <c r="N127" s="17">
        <f>N128+N129</f>
        <v>0</v>
      </c>
      <c r="O127" s="17">
        <f>O128+O129</f>
        <v>0</v>
      </c>
      <c r="P127" s="17">
        <f t="shared" si="188"/>
        <v>7000</v>
      </c>
      <c r="Q127" s="17">
        <f>Q128+Q129</f>
        <v>7000</v>
      </c>
      <c r="R127" s="17">
        <f>R128+R129</f>
        <v>0</v>
      </c>
      <c r="S127" s="17">
        <f t="shared" si="189"/>
        <v>7000</v>
      </c>
      <c r="T127" s="17">
        <f>T128+T129</f>
        <v>7000</v>
      </c>
      <c r="U127" s="17">
        <f>U128+U129</f>
        <v>0</v>
      </c>
      <c r="V127" s="17">
        <f t="shared" si="190"/>
        <v>7000</v>
      </c>
      <c r="W127" s="17">
        <f>W128+W129</f>
        <v>7000</v>
      </c>
      <c r="X127" s="17">
        <f>X128+X129</f>
        <v>0</v>
      </c>
      <c r="Y127" s="2"/>
      <c r="Z127" s="2"/>
    </row>
    <row r="128" spans="1:26" ht="27" thickTop="1" thickBot="1">
      <c r="A128" s="13" t="str">
        <f t="shared" si="129"/>
        <v>a</v>
      </c>
      <c r="B128" s="3" t="s">
        <v>0</v>
      </c>
      <c r="C128" s="11" t="s">
        <v>15</v>
      </c>
      <c r="D128" s="19">
        <f t="shared" si="184"/>
        <v>6999.54</v>
      </c>
      <c r="E128" s="19">
        <v>6999.54</v>
      </c>
      <c r="F128" s="19"/>
      <c r="G128" s="19">
        <f t="shared" si="185"/>
        <v>7000</v>
      </c>
      <c r="H128" s="19">
        <v>7000</v>
      </c>
      <c r="I128" s="19"/>
      <c r="J128" s="19">
        <f t="shared" si="186"/>
        <v>7000</v>
      </c>
      <c r="K128" s="19">
        <v>7000</v>
      </c>
      <c r="L128" s="19"/>
      <c r="M128" s="19">
        <f t="shared" si="187"/>
        <v>0</v>
      </c>
      <c r="N128" s="19"/>
      <c r="O128" s="19"/>
      <c r="P128" s="19">
        <f t="shared" si="188"/>
        <v>7000</v>
      </c>
      <c r="Q128" s="19">
        <v>7000</v>
      </c>
      <c r="R128" s="19"/>
      <c r="S128" s="19">
        <f t="shared" si="189"/>
        <v>7000</v>
      </c>
      <c r="T128" s="19">
        <v>7000</v>
      </c>
      <c r="U128" s="19"/>
      <c r="V128" s="19">
        <f t="shared" si="190"/>
        <v>7000</v>
      </c>
      <c r="W128" s="19">
        <v>7000</v>
      </c>
      <c r="X128" s="19"/>
      <c r="Y128" s="2"/>
      <c r="Z128" s="2"/>
    </row>
    <row r="129" spans="1:26" s="8" customFormat="1" ht="27" thickTop="1" thickBot="1">
      <c r="A129" s="13" t="str">
        <f t="shared" si="129"/>
        <v>b</v>
      </c>
      <c r="B129" s="3"/>
      <c r="C129" s="11" t="s">
        <v>16</v>
      </c>
      <c r="D129" s="19">
        <f t="shared" si="184"/>
        <v>0</v>
      </c>
      <c r="E129" s="19"/>
      <c r="F129" s="19"/>
      <c r="G129" s="19">
        <f t="shared" si="185"/>
        <v>0</v>
      </c>
      <c r="H129" s="19"/>
      <c r="I129" s="19"/>
      <c r="J129" s="19">
        <f t="shared" si="186"/>
        <v>0</v>
      </c>
      <c r="K129" s="19"/>
      <c r="L129" s="19"/>
      <c r="M129" s="19">
        <f t="shared" si="187"/>
        <v>0</v>
      </c>
      <c r="N129" s="19"/>
      <c r="O129" s="19"/>
      <c r="P129" s="19">
        <f t="shared" si="188"/>
        <v>0</v>
      </c>
      <c r="Q129" s="19"/>
      <c r="R129" s="19"/>
      <c r="S129" s="19">
        <f t="shared" si="189"/>
        <v>0</v>
      </c>
      <c r="T129" s="19"/>
      <c r="U129" s="19"/>
      <c r="V129" s="19">
        <f t="shared" si="190"/>
        <v>0</v>
      </c>
      <c r="W129" s="19"/>
      <c r="X129" s="19"/>
      <c r="Y129" s="2"/>
      <c r="Z129" s="2"/>
    </row>
    <row r="130" spans="1:26" s="8" customFormat="1" ht="16.5" thickTop="1" thickBot="1">
      <c r="A130" s="13" t="str">
        <f t="shared" si="129"/>
        <v>b</v>
      </c>
      <c r="B130" s="3"/>
      <c r="C130" s="10" t="s">
        <v>17</v>
      </c>
      <c r="D130" s="16">
        <f t="shared" si="184"/>
        <v>0</v>
      </c>
      <c r="E130" s="16">
        <v>0</v>
      </c>
      <c r="F130" s="16">
        <v>0</v>
      </c>
      <c r="G130" s="16">
        <f t="shared" si="185"/>
        <v>0</v>
      </c>
      <c r="H130" s="16">
        <v>0</v>
      </c>
      <c r="I130" s="16">
        <v>0</v>
      </c>
      <c r="J130" s="16">
        <f t="shared" si="186"/>
        <v>0</v>
      </c>
      <c r="K130" s="16">
        <v>0</v>
      </c>
      <c r="L130" s="16">
        <v>0</v>
      </c>
      <c r="M130" s="16">
        <f t="shared" si="187"/>
        <v>0</v>
      </c>
      <c r="N130" s="16">
        <v>0</v>
      </c>
      <c r="O130" s="16">
        <v>0</v>
      </c>
      <c r="P130" s="16">
        <f t="shared" si="188"/>
        <v>0</v>
      </c>
      <c r="Q130" s="16">
        <v>0</v>
      </c>
      <c r="R130" s="16">
        <v>0</v>
      </c>
      <c r="S130" s="16">
        <f t="shared" si="189"/>
        <v>0</v>
      </c>
      <c r="T130" s="16">
        <v>0</v>
      </c>
      <c r="U130" s="16">
        <v>0</v>
      </c>
      <c r="V130" s="16">
        <f t="shared" si="190"/>
        <v>0</v>
      </c>
      <c r="W130" s="16">
        <v>0</v>
      </c>
      <c r="X130" s="16">
        <v>0</v>
      </c>
      <c r="Y130" s="2"/>
      <c r="Z130" s="2"/>
    </row>
    <row r="131" spans="1:26" s="8" customFormat="1" ht="16.5" thickTop="1" thickBot="1">
      <c r="A131" s="13" t="str">
        <f t="shared" si="129"/>
        <v>b</v>
      </c>
      <c r="B131" s="3"/>
      <c r="C131" s="10" t="s">
        <v>18</v>
      </c>
      <c r="D131" s="16">
        <f t="shared" si="184"/>
        <v>0</v>
      </c>
      <c r="E131" s="16">
        <v>0</v>
      </c>
      <c r="F131" s="16">
        <v>0</v>
      </c>
      <c r="G131" s="16">
        <f t="shared" si="185"/>
        <v>0</v>
      </c>
      <c r="H131" s="16">
        <v>0</v>
      </c>
      <c r="I131" s="16">
        <v>0</v>
      </c>
      <c r="J131" s="16">
        <f t="shared" si="186"/>
        <v>0</v>
      </c>
      <c r="K131" s="16">
        <v>0</v>
      </c>
      <c r="L131" s="16">
        <v>0</v>
      </c>
      <c r="M131" s="16">
        <f t="shared" si="187"/>
        <v>0</v>
      </c>
      <c r="N131" s="16">
        <v>0</v>
      </c>
      <c r="O131" s="16">
        <v>0</v>
      </c>
      <c r="P131" s="16">
        <f t="shared" si="188"/>
        <v>0</v>
      </c>
      <c r="Q131" s="16">
        <v>0</v>
      </c>
      <c r="R131" s="16">
        <v>0</v>
      </c>
      <c r="S131" s="16">
        <f t="shared" si="189"/>
        <v>0</v>
      </c>
      <c r="T131" s="16">
        <v>0</v>
      </c>
      <c r="U131" s="16">
        <v>0</v>
      </c>
      <c r="V131" s="16">
        <f t="shared" si="190"/>
        <v>0</v>
      </c>
      <c r="W131" s="16">
        <v>0</v>
      </c>
      <c r="X131" s="16">
        <v>0</v>
      </c>
      <c r="Y131" s="2"/>
      <c r="Z131" s="2"/>
    </row>
    <row r="132" spans="1:26" ht="46.5" thickTop="1" thickBot="1">
      <c r="A132" s="13" t="str">
        <f t="shared" si="129"/>
        <v>a</v>
      </c>
      <c r="B132" s="3" t="s">
        <v>29</v>
      </c>
      <c r="C132" s="6" t="s">
        <v>244</v>
      </c>
      <c r="D132" s="14">
        <f>E132+F132</f>
        <v>11049649.059999999</v>
      </c>
      <c r="E132" s="14">
        <f>E135+E144+E145</f>
        <v>10209655.239999998</v>
      </c>
      <c r="F132" s="14">
        <f>F135+F144+F145</f>
        <v>839993.82000000007</v>
      </c>
      <c r="G132" s="14">
        <f>H132+I132</f>
        <v>11958000</v>
      </c>
      <c r="H132" s="14">
        <f>H135+H144+H145</f>
        <v>11258000</v>
      </c>
      <c r="I132" s="14">
        <f>I135+I144+I145</f>
        <v>700000</v>
      </c>
      <c r="J132" s="14">
        <f>K132+L132</f>
        <v>11958000</v>
      </c>
      <c r="K132" s="14">
        <f>K135+K144+K145</f>
        <v>11258000</v>
      </c>
      <c r="L132" s="14">
        <f>L135+L144+L145</f>
        <v>700000</v>
      </c>
      <c r="M132" s="14">
        <f>N132+O132</f>
        <v>0</v>
      </c>
      <c r="N132" s="14">
        <f>N135+N144+N145</f>
        <v>0</v>
      </c>
      <c r="O132" s="14">
        <f>O135+O144+O145</f>
        <v>0</v>
      </c>
      <c r="P132" s="14">
        <f>Q132+R132</f>
        <v>12245000</v>
      </c>
      <c r="Q132" s="14">
        <f>Q135+Q144+Q145</f>
        <v>11500000</v>
      </c>
      <c r="R132" s="14">
        <f>R135+R144+R145</f>
        <v>745000</v>
      </c>
      <c r="S132" s="14">
        <f>T132+U132</f>
        <v>12245000</v>
      </c>
      <c r="T132" s="14">
        <f>T135+T144+T145</f>
        <v>11500000</v>
      </c>
      <c r="U132" s="14">
        <f>U135+U144+U145</f>
        <v>745000</v>
      </c>
      <c r="V132" s="14">
        <f>W132+X132</f>
        <v>12245000</v>
      </c>
      <c r="W132" s="14">
        <f>W135+W144+W145</f>
        <v>11500000</v>
      </c>
      <c r="X132" s="14">
        <f>X135+X144+X145</f>
        <v>745000</v>
      </c>
      <c r="Y132" s="5" t="s">
        <v>174</v>
      </c>
      <c r="Z132" s="5" t="s">
        <v>149</v>
      </c>
    </row>
    <row r="133" spans="1:26" ht="16.5" thickTop="1" thickBot="1">
      <c r="A133" s="13" t="str">
        <f t="shared" si="129"/>
        <v>a</v>
      </c>
      <c r="B133" s="3" t="s">
        <v>0</v>
      </c>
      <c r="C133" s="9" t="s">
        <v>12</v>
      </c>
      <c r="D133" s="15">
        <f t="shared" ref="D133:D145" si="191">E133+F133</f>
        <v>311</v>
      </c>
      <c r="E133" s="15">
        <v>311</v>
      </c>
      <c r="F133" s="15">
        <v>0</v>
      </c>
      <c r="G133" s="15">
        <f t="shared" ref="G133:G145" si="192">H133+I133</f>
        <v>306</v>
      </c>
      <c r="H133" s="15">
        <v>306</v>
      </c>
      <c r="I133" s="15">
        <v>0</v>
      </c>
      <c r="J133" s="15">
        <f t="shared" ref="J133:J145" si="193">K133+L133</f>
        <v>302</v>
      </c>
      <c r="K133" s="15">
        <v>302</v>
      </c>
      <c r="L133" s="15">
        <v>0</v>
      </c>
      <c r="M133" s="15">
        <f t="shared" ref="M133:M145" si="194">N133+O133</f>
        <v>0</v>
      </c>
      <c r="N133" s="15">
        <v>0</v>
      </c>
      <c r="O133" s="15">
        <v>0</v>
      </c>
      <c r="P133" s="15">
        <f t="shared" ref="P133:P145" si="195">Q133+R133</f>
        <v>309</v>
      </c>
      <c r="Q133" s="15">
        <v>309</v>
      </c>
      <c r="R133" s="15">
        <v>0</v>
      </c>
      <c r="S133" s="15">
        <f t="shared" ref="S133:S145" si="196">T133+U133</f>
        <v>302</v>
      </c>
      <c r="T133" s="15">
        <v>302</v>
      </c>
      <c r="U133" s="15">
        <v>0</v>
      </c>
      <c r="V133" s="15">
        <f t="shared" ref="V133:V145" si="197">W133+X133</f>
        <v>302</v>
      </c>
      <c r="W133" s="15">
        <v>302</v>
      </c>
      <c r="X133" s="15">
        <v>0</v>
      </c>
      <c r="Y133" s="2"/>
      <c r="Z133" s="2"/>
    </row>
    <row r="134" spans="1:26" ht="16.5" thickTop="1" thickBot="1">
      <c r="A134" s="13" t="str">
        <f t="shared" si="129"/>
        <v>a</v>
      </c>
      <c r="B134" s="3" t="s">
        <v>0</v>
      </c>
      <c r="C134" s="9" t="s">
        <v>13</v>
      </c>
      <c r="D134" s="15">
        <f t="shared" si="191"/>
        <v>47</v>
      </c>
      <c r="E134" s="15">
        <v>47</v>
      </c>
      <c r="F134" s="15">
        <v>0</v>
      </c>
      <c r="G134" s="15">
        <f t="shared" si="192"/>
        <v>47</v>
      </c>
      <c r="H134" s="15">
        <v>47</v>
      </c>
      <c r="I134" s="15">
        <v>0</v>
      </c>
      <c r="J134" s="15">
        <f t="shared" si="193"/>
        <v>44</v>
      </c>
      <c r="K134" s="15">
        <v>44</v>
      </c>
      <c r="L134" s="15">
        <v>0</v>
      </c>
      <c r="M134" s="15">
        <f t="shared" si="194"/>
        <v>0</v>
      </c>
      <c r="N134" s="15">
        <v>0</v>
      </c>
      <c r="O134" s="15">
        <v>0</v>
      </c>
      <c r="P134" s="15">
        <f t="shared" si="195"/>
        <v>44</v>
      </c>
      <c r="Q134" s="15">
        <v>44</v>
      </c>
      <c r="R134" s="15">
        <v>0</v>
      </c>
      <c r="S134" s="15">
        <f t="shared" si="196"/>
        <v>44</v>
      </c>
      <c r="T134" s="15">
        <v>44</v>
      </c>
      <c r="U134" s="15">
        <v>0</v>
      </c>
      <c r="V134" s="15">
        <f t="shared" si="197"/>
        <v>44</v>
      </c>
      <c r="W134" s="15">
        <v>44</v>
      </c>
      <c r="X134" s="15">
        <v>0</v>
      </c>
      <c r="Y134" s="2"/>
      <c r="Z134" s="2"/>
    </row>
    <row r="135" spans="1:26" ht="16.5" thickTop="1" thickBot="1">
      <c r="A135" s="13" t="str">
        <f t="shared" si="129"/>
        <v>a</v>
      </c>
      <c r="B135" s="3" t="s">
        <v>0</v>
      </c>
      <c r="C135" s="10" t="s">
        <v>14</v>
      </c>
      <c r="D135" s="16">
        <f t="shared" si="191"/>
        <v>9691229.8999999985</v>
      </c>
      <c r="E135" s="16">
        <f>E136+E137+E138+E139+E140+E141</f>
        <v>8857838.209999999</v>
      </c>
      <c r="F135" s="16">
        <f>F136+F137+F138+F139+F140+F141</f>
        <v>833391.69000000006</v>
      </c>
      <c r="G135" s="16">
        <f t="shared" si="192"/>
        <v>11918000</v>
      </c>
      <c r="H135" s="16">
        <f>H136+H137+H138+H139+H140+H141</f>
        <v>11228000</v>
      </c>
      <c r="I135" s="16">
        <f>I136+I137+I138+I139+I140+I141</f>
        <v>690000</v>
      </c>
      <c r="J135" s="16">
        <f t="shared" si="193"/>
        <v>11659250</v>
      </c>
      <c r="K135" s="16">
        <f>K136+K137+K138+K139+K140+K141</f>
        <v>10969250</v>
      </c>
      <c r="L135" s="16">
        <f>L136+L137+L138+L139+L140+L141</f>
        <v>690000</v>
      </c>
      <c r="M135" s="16">
        <f t="shared" si="194"/>
        <v>0</v>
      </c>
      <c r="N135" s="16">
        <f>N136+N137+N138+N139+N140+N141</f>
        <v>0</v>
      </c>
      <c r="O135" s="16">
        <f>O136+O137+O138+O139+O140+O141</f>
        <v>0</v>
      </c>
      <c r="P135" s="16">
        <f t="shared" si="195"/>
        <v>11947000</v>
      </c>
      <c r="Q135" s="16">
        <f>Q136+Q137+Q138+Q139+Q140+Q141</f>
        <v>11212000</v>
      </c>
      <c r="R135" s="16">
        <f>R136+R137+R138+R139+R140+R141</f>
        <v>735000</v>
      </c>
      <c r="S135" s="16">
        <f t="shared" si="196"/>
        <v>11947000</v>
      </c>
      <c r="T135" s="16">
        <f>T136+T137+T138+T139+T140+T141</f>
        <v>11212000</v>
      </c>
      <c r="U135" s="16">
        <f>U136+U137+U138+U139+U140+U141</f>
        <v>735000</v>
      </c>
      <c r="V135" s="16">
        <f t="shared" si="197"/>
        <v>11947000</v>
      </c>
      <c r="W135" s="16">
        <f>W136+W137+W138+W139+W140+W141</f>
        <v>11212000</v>
      </c>
      <c r="X135" s="16">
        <f>X136+X137+X138+X139+X140+X141</f>
        <v>735000</v>
      </c>
      <c r="Y135" s="2"/>
      <c r="Z135" s="2"/>
    </row>
    <row r="136" spans="1:26" ht="16.5" thickTop="1" thickBot="1">
      <c r="A136" s="13" t="str">
        <f t="shared" ref="A136:A199" si="198">IF((D136+E136+F136+G136+H136+I136+J136+K136+L136+P136+Q136+R136+V136+W136+X136)&gt;0,"a","b")</f>
        <v>a</v>
      </c>
      <c r="B136" s="3" t="s">
        <v>0</v>
      </c>
      <c r="C136" s="4" t="s">
        <v>182</v>
      </c>
      <c r="D136" s="17">
        <f t="shared" si="191"/>
        <v>3629374.8800000004</v>
      </c>
      <c r="E136" s="17">
        <v>3149983.68</v>
      </c>
      <c r="F136" s="17">
        <v>479391.2</v>
      </c>
      <c r="G136" s="17">
        <f t="shared" si="192"/>
        <v>3858000</v>
      </c>
      <c r="H136" s="17">
        <v>3508000</v>
      </c>
      <c r="I136" s="17">
        <v>350000</v>
      </c>
      <c r="J136" s="17">
        <f t="shared" si="193"/>
        <v>3858000</v>
      </c>
      <c r="K136" s="17">
        <v>3508000</v>
      </c>
      <c r="L136" s="17">
        <v>350000</v>
      </c>
      <c r="M136" s="17">
        <f t="shared" si="194"/>
        <v>0</v>
      </c>
      <c r="N136" s="17"/>
      <c r="O136" s="17"/>
      <c r="P136" s="17">
        <f t="shared" si="195"/>
        <v>3858000</v>
      </c>
      <c r="Q136" s="17">
        <v>3508000</v>
      </c>
      <c r="R136" s="17">
        <v>350000</v>
      </c>
      <c r="S136" s="17">
        <f t="shared" si="196"/>
        <v>3858000</v>
      </c>
      <c r="T136" s="17">
        <v>3508000</v>
      </c>
      <c r="U136" s="17">
        <v>350000</v>
      </c>
      <c r="V136" s="17">
        <f t="shared" si="197"/>
        <v>3858000</v>
      </c>
      <c r="W136" s="17">
        <v>3508000</v>
      </c>
      <c r="X136" s="17">
        <v>350000</v>
      </c>
      <c r="Y136" s="2"/>
      <c r="Z136" s="2"/>
    </row>
    <row r="137" spans="1:26" ht="16.5" thickTop="1" thickBot="1">
      <c r="A137" s="13" t="str">
        <f t="shared" si="198"/>
        <v>a</v>
      </c>
      <c r="B137" s="3" t="s">
        <v>0</v>
      </c>
      <c r="C137" s="4" t="s">
        <v>133</v>
      </c>
      <c r="D137" s="17">
        <f t="shared" si="191"/>
        <v>5899306.2699999996</v>
      </c>
      <c r="E137" s="17">
        <v>5613604.4299999997</v>
      </c>
      <c r="F137" s="17">
        <v>285701.84000000003</v>
      </c>
      <c r="G137" s="17">
        <f t="shared" si="192"/>
        <v>7862000</v>
      </c>
      <c r="H137" s="17">
        <v>7550000</v>
      </c>
      <c r="I137" s="17">
        <v>312000</v>
      </c>
      <c r="J137" s="17">
        <f t="shared" si="193"/>
        <v>7603250</v>
      </c>
      <c r="K137" s="17">
        <v>7291250</v>
      </c>
      <c r="L137" s="17">
        <v>312000</v>
      </c>
      <c r="M137" s="17">
        <f t="shared" si="194"/>
        <v>0</v>
      </c>
      <c r="N137" s="17"/>
      <c r="O137" s="17"/>
      <c r="P137" s="17">
        <f t="shared" si="195"/>
        <v>7869000</v>
      </c>
      <c r="Q137" s="17">
        <v>7504000</v>
      </c>
      <c r="R137" s="17">
        <v>365000</v>
      </c>
      <c r="S137" s="17">
        <f t="shared" si="196"/>
        <v>7869000</v>
      </c>
      <c r="T137" s="17">
        <v>7504000</v>
      </c>
      <c r="U137" s="17">
        <v>365000</v>
      </c>
      <c r="V137" s="17">
        <f t="shared" si="197"/>
        <v>7869000</v>
      </c>
      <c r="W137" s="17">
        <v>7504000</v>
      </c>
      <c r="X137" s="17">
        <v>365000</v>
      </c>
      <c r="Y137" s="2"/>
      <c r="Z137" s="2"/>
    </row>
    <row r="138" spans="1:26" s="8" customFormat="1" ht="16.5" thickTop="1" thickBot="1">
      <c r="A138" s="13" t="str">
        <f t="shared" si="198"/>
        <v>b</v>
      </c>
      <c r="B138" s="3"/>
      <c r="C138" s="4" t="s">
        <v>132</v>
      </c>
      <c r="D138" s="17">
        <f t="shared" si="191"/>
        <v>0</v>
      </c>
      <c r="E138" s="17"/>
      <c r="F138" s="17"/>
      <c r="G138" s="17">
        <f t="shared" si="192"/>
        <v>0</v>
      </c>
      <c r="H138" s="17"/>
      <c r="I138" s="17"/>
      <c r="J138" s="17">
        <f t="shared" si="193"/>
        <v>0</v>
      </c>
      <c r="K138" s="17"/>
      <c r="L138" s="17"/>
      <c r="M138" s="17">
        <f t="shared" si="194"/>
        <v>0</v>
      </c>
      <c r="N138" s="17"/>
      <c r="O138" s="17"/>
      <c r="P138" s="17">
        <f t="shared" si="195"/>
        <v>0</v>
      </c>
      <c r="Q138" s="17"/>
      <c r="R138" s="17"/>
      <c r="S138" s="17">
        <f t="shared" si="196"/>
        <v>0</v>
      </c>
      <c r="T138" s="17"/>
      <c r="U138" s="17"/>
      <c r="V138" s="17">
        <f t="shared" si="197"/>
        <v>0</v>
      </c>
      <c r="W138" s="17"/>
      <c r="X138" s="17"/>
      <c r="Y138" s="2"/>
      <c r="Z138" s="2"/>
    </row>
    <row r="139" spans="1:26" ht="16.5" thickTop="1" thickBot="1">
      <c r="A139" s="13" t="str">
        <f t="shared" si="198"/>
        <v>a</v>
      </c>
      <c r="B139" s="3" t="s">
        <v>0</v>
      </c>
      <c r="C139" s="4" t="s">
        <v>148</v>
      </c>
      <c r="D139" s="17">
        <f t="shared" si="191"/>
        <v>5451.41</v>
      </c>
      <c r="E139" s="17">
        <v>5451.41</v>
      </c>
      <c r="F139" s="17"/>
      <c r="G139" s="17">
        <f t="shared" si="192"/>
        <v>50000</v>
      </c>
      <c r="H139" s="17">
        <v>50000</v>
      </c>
      <c r="I139" s="17"/>
      <c r="J139" s="17">
        <f t="shared" si="193"/>
        <v>50000</v>
      </c>
      <c r="K139" s="17">
        <v>50000</v>
      </c>
      <c r="L139" s="17"/>
      <c r="M139" s="17">
        <f t="shared" si="194"/>
        <v>0</v>
      </c>
      <c r="N139" s="17"/>
      <c r="O139" s="17"/>
      <c r="P139" s="17">
        <f t="shared" si="195"/>
        <v>50000</v>
      </c>
      <c r="Q139" s="17">
        <v>50000</v>
      </c>
      <c r="R139" s="17"/>
      <c r="S139" s="17">
        <f t="shared" si="196"/>
        <v>50000</v>
      </c>
      <c r="T139" s="17">
        <v>50000</v>
      </c>
      <c r="U139" s="17"/>
      <c r="V139" s="17">
        <f t="shared" si="197"/>
        <v>50000</v>
      </c>
      <c r="W139" s="17">
        <v>50000</v>
      </c>
      <c r="X139" s="17"/>
      <c r="Y139" s="2"/>
      <c r="Z139" s="2"/>
    </row>
    <row r="140" spans="1:26" ht="16.5" thickTop="1" thickBot="1">
      <c r="A140" s="13" t="str">
        <f t="shared" si="198"/>
        <v>a</v>
      </c>
      <c r="B140" s="3" t="s">
        <v>0</v>
      </c>
      <c r="C140" s="4" t="s">
        <v>134</v>
      </c>
      <c r="D140" s="17">
        <f t="shared" si="191"/>
        <v>50400</v>
      </c>
      <c r="E140" s="17">
        <v>50400</v>
      </c>
      <c r="F140" s="17"/>
      <c r="G140" s="17">
        <f t="shared" si="192"/>
        <v>70000</v>
      </c>
      <c r="H140" s="17">
        <v>70000</v>
      </c>
      <c r="I140" s="17"/>
      <c r="J140" s="17">
        <f t="shared" si="193"/>
        <v>70000</v>
      </c>
      <c r="K140" s="17">
        <v>70000</v>
      </c>
      <c r="L140" s="17"/>
      <c r="M140" s="17">
        <f t="shared" si="194"/>
        <v>0</v>
      </c>
      <c r="N140" s="17"/>
      <c r="O140" s="17"/>
      <c r="P140" s="17">
        <f t="shared" si="195"/>
        <v>70000</v>
      </c>
      <c r="Q140" s="17">
        <v>70000</v>
      </c>
      <c r="R140" s="17"/>
      <c r="S140" s="17">
        <f t="shared" si="196"/>
        <v>70000</v>
      </c>
      <c r="T140" s="17">
        <v>70000</v>
      </c>
      <c r="U140" s="17"/>
      <c r="V140" s="17">
        <f t="shared" si="197"/>
        <v>70000</v>
      </c>
      <c r="W140" s="17">
        <v>70000</v>
      </c>
      <c r="X140" s="17"/>
      <c r="Y140" s="2"/>
      <c r="Z140" s="2"/>
    </row>
    <row r="141" spans="1:26" ht="16.5" thickTop="1" thickBot="1">
      <c r="A141" s="13" t="str">
        <f t="shared" si="198"/>
        <v>a</v>
      </c>
      <c r="B141" s="3" t="s">
        <v>0</v>
      </c>
      <c r="C141" s="4" t="s">
        <v>129</v>
      </c>
      <c r="D141" s="17">
        <f t="shared" si="191"/>
        <v>106697.34</v>
      </c>
      <c r="E141" s="17">
        <f>E142+E143</f>
        <v>38398.69</v>
      </c>
      <c r="F141" s="17">
        <f>F142+F143</f>
        <v>68298.649999999994</v>
      </c>
      <c r="G141" s="17">
        <f t="shared" si="192"/>
        <v>78000</v>
      </c>
      <c r="H141" s="17">
        <f>H142+H143</f>
        <v>50000</v>
      </c>
      <c r="I141" s="17">
        <f>I142+I143</f>
        <v>28000</v>
      </c>
      <c r="J141" s="17">
        <f t="shared" si="193"/>
        <v>78000</v>
      </c>
      <c r="K141" s="17">
        <f>K142+K143</f>
        <v>50000</v>
      </c>
      <c r="L141" s="17">
        <f>L142+L143</f>
        <v>28000</v>
      </c>
      <c r="M141" s="17">
        <f t="shared" si="194"/>
        <v>0</v>
      </c>
      <c r="N141" s="17">
        <f>N142+N143</f>
        <v>0</v>
      </c>
      <c r="O141" s="17">
        <f>O142+O143</f>
        <v>0</v>
      </c>
      <c r="P141" s="17">
        <f t="shared" si="195"/>
        <v>100000</v>
      </c>
      <c r="Q141" s="17">
        <f>Q142+Q143</f>
        <v>80000</v>
      </c>
      <c r="R141" s="17">
        <f>R142+R143</f>
        <v>20000</v>
      </c>
      <c r="S141" s="17">
        <f t="shared" si="196"/>
        <v>100000</v>
      </c>
      <c r="T141" s="17">
        <f>T142+T143</f>
        <v>80000</v>
      </c>
      <c r="U141" s="17">
        <f>U142+U143</f>
        <v>20000</v>
      </c>
      <c r="V141" s="17">
        <f t="shared" si="197"/>
        <v>100000</v>
      </c>
      <c r="W141" s="17">
        <f>W142+W143</f>
        <v>80000</v>
      </c>
      <c r="X141" s="17">
        <f>X142+X143</f>
        <v>20000</v>
      </c>
      <c r="Y141" s="2"/>
      <c r="Z141" s="2"/>
    </row>
    <row r="142" spans="1:26" ht="27" thickTop="1" thickBot="1">
      <c r="A142" s="13" t="str">
        <f t="shared" si="198"/>
        <v>a</v>
      </c>
      <c r="B142" s="3" t="s">
        <v>0</v>
      </c>
      <c r="C142" s="11" t="s">
        <v>15</v>
      </c>
      <c r="D142" s="19">
        <f t="shared" si="191"/>
        <v>106697.34</v>
      </c>
      <c r="E142" s="19">
        <v>38398.69</v>
      </c>
      <c r="F142" s="19">
        <v>68298.649999999994</v>
      </c>
      <c r="G142" s="19">
        <f t="shared" si="192"/>
        <v>78000</v>
      </c>
      <c r="H142" s="19">
        <v>50000</v>
      </c>
      <c r="I142" s="19">
        <v>28000</v>
      </c>
      <c r="J142" s="19">
        <f t="shared" si="193"/>
        <v>78000</v>
      </c>
      <c r="K142" s="19">
        <v>50000</v>
      </c>
      <c r="L142" s="19">
        <v>28000</v>
      </c>
      <c r="M142" s="19">
        <f t="shared" si="194"/>
        <v>0</v>
      </c>
      <c r="N142" s="19"/>
      <c r="O142" s="19"/>
      <c r="P142" s="19">
        <f t="shared" si="195"/>
        <v>100000</v>
      </c>
      <c r="Q142" s="19">
        <v>80000</v>
      </c>
      <c r="R142" s="19">
        <v>20000</v>
      </c>
      <c r="S142" s="19">
        <f t="shared" si="196"/>
        <v>100000</v>
      </c>
      <c r="T142" s="19">
        <v>80000</v>
      </c>
      <c r="U142" s="19">
        <v>20000</v>
      </c>
      <c r="V142" s="19">
        <f t="shared" si="197"/>
        <v>100000</v>
      </c>
      <c r="W142" s="19">
        <v>80000</v>
      </c>
      <c r="X142" s="19">
        <v>20000</v>
      </c>
      <c r="Y142" s="2"/>
      <c r="Z142" s="2"/>
    </row>
    <row r="143" spans="1:26" s="8" customFormat="1" ht="27" thickTop="1" thickBot="1">
      <c r="A143" s="13" t="str">
        <f t="shared" si="198"/>
        <v>b</v>
      </c>
      <c r="B143" s="3"/>
      <c r="C143" s="11" t="s">
        <v>16</v>
      </c>
      <c r="D143" s="19">
        <f t="shared" si="191"/>
        <v>0</v>
      </c>
      <c r="E143" s="19"/>
      <c r="F143" s="19"/>
      <c r="G143" s="19">
        <f t="shared" si="192"/>
        <v>0</v>
      </c>
      <c r="H143" s="19"/>
      <c r="I143" s="19"/>
      <c r="J143" s="19">
        <f t="shared" si="193"/>
        <v>0</v>
      </c>
      <c r="K143" s="19"/>
      <c r="L143" s="19"/>
      <c r="M143" s="19">
        <f t="shared" si="194"/>
        <v>0</v>
      </c>
      <c r="N143" s="19"/>
      <c r="O143" s="19"/>
      <c r="P143" s="19">
        <f t="shared" si="195"/>
        <v>0</v>
      </c>
      <c r="Q143" s="19"/>
      <c r="R143" s="19"/>
      <c r="S143" s="19">
        <f t="shared" si="196"/>
        <v>0</v>
      </c>
      <c r="T143" s="19"/>
      <c r="U143" s="19"/>
      <c r="V143" s="19">
        <f t="shared" si="197"/>
        <v>0</v>
      </c>
      <c r="W143" s="19"/>
      <c r="X143" s="19"/>
      <c r="Y143" s="2"/>
      <c r="Z143" s="2"/>
    </row>
    <row r="144" spans="1:26" ht="16.5" thickTop="1" thickBot="1">
      <c r="A144" s="13" t="str">
        <f t="shared" si="198"/>
        <v>a</v>
      </c>
      <c r="B144" s="3" t="s">
        <v>0</v>
      </c>
      <c r="C144" s="10" t="s">
        <v>17</v>
      </c>
      <c r="D144" s="16">
        <f>E144+F144</f>
        <v>1358419.16</v>
      </c>
      <c r="E144" s="16">
        <v>1351817.03</v>
      </c>
      <c r="F144" s="16">
        <v>6602.13</v>
      </c>
      <c r="G144" s="16">
        <f t="shared" si="192"/>
        <v>40000</v>
      </c>
      <c r="H144" s="16">
        <v>30000</v>
      </c>
      <c r="I144" s="16">
        <v>10000</v>
      </c>
      <c r="J144" s="16">
        <f t="shared" si="193"/>
        <v>298750</v>
      </c>
      <c r="K144" s="16">
        <v>288750</v>
      </c>
      <c r="L144" s="16">
        <v>10000</v>
      </c>
      <c r="M144" s="16">
        <f t="shared" si="194"/>
        <v>0</v>
      </c>
      <c r="N144" s="16">
        <v>0</v>
      </c>
      <c r="O144" s="16">
        <v>0</v>
      </c>
      <c r="P144" s="16">
        <f t="shared" si="195"/>
        <v>298000</v>
      </c>
      <c r="Q144" s="16">
        <v>288000</v>
      </c>
      <c r="R144" s="16">
        <v>10000</v>
      </c>
      <c r="S144" s="16">
        <f t="shared" si="196"/>
        <v>298000</v>
      </c>
      <c r="T144" s="16">
        <v>288000</v>
      </c>
      <c r="U144" s="16">
        <v>10000</v>
      </c>
      <c r="V144" s="16">
        <f t="shared" si="197"/>
        <v>298000</v>
      </c>
      <c r="W144" s="16">
        <v>288000</v>
      </c>
      <c r="X144" s="16">
        <v>10000</v>
      </c>
      <c r="Y144" s="2"/>
      <c r="Z144" s="2"/>
    </row>
    <row r="145" spans="1:26" ht="16.5" thickTop="1" thickBot="1">
      <c r="A145" s="13" t="str">
        <f t="shared" si="198"/>
        <v>b</v>
      </c>
      <c r="B145" s="3" t="s">
        <v>0</v>
      </c>
      <c r="C145" s="10" t="s">
        <v>18</v>
      </c>
      <c r="D145" s="16">
        <f t="shared" si="191"/>
        <v>0</v>
      </c>
      <c r="E145" s="16">
        <v>0</v>
      </c>
      <c r="F145" s="16">
        <v>0</v>
      </c>
      <c r="G145" s="16">
        <f t="shared" si="192"/>
        <v>0</v>
      </c>
      <c r="H145" s="16">
        <v>0</v>
      </c>
      <c r="I145" s="16">
        <v>0</v>
      </c>
      <c r="J145" s="16">
        <f t="shared" si="193"/>
        <v>0</v>
      </c>
      <c r="K145" s="16">
        <v>0</v>
      </c>
      <c r="L145" s="16">
        <v>0</v>
      </c>
      <c r="M145" s="16">
        <f t="shared" si="194"/>
        <v>0</v>
      </c>
      <c r="N145" s="16">
        <v>0</v>
      </c>
      <c r="O145" s="16">
        <v>0</v>
      </c>
      <c r="P145" s="16">
        <f t="shared" si="195"/>
        <v>0</v>
      </c>
      <c r="Q145" s="16">
        <v>0</v>
      </c>
      <c r="R145" s="16">
        <v>0</v>
      </c>
      <c r="S145" s="16">
        <f t="shared" si="196"/>
        <v>0</v>
      </c>
      <c r="T145" s="16">
        <v>0</v>
      </c>
      <c r="U145" s="16">
        <v>0</v>
      </c>
      <c r="V145" s="16">
        <f t="shared" si="197"/>
        <v>0</v>
      </c>
      <c r="W145" s="16">
        <v>0</v>
      </c>
      <c r="X145" s="16">
        <v>0</v>
      </c>
      <c r="Y145" s="2"/>
      <c r="Z145" s="2"/>
    </row>
    <row r="146" spans="1:26" ht="31.5" thickTop="1" thickBot="1">
      <c r="A146" s="13" t="str">
        <f t="shared" si="198"/>
        <v>a</v>
      </c>
      <c r="B146" s="3" t="s">
        <v>30</v>
      </c>
      <c r="C146" s="6" t="s">
        <v>243</v>
      </c>
      <c r="D146" s="14">
        <f>D160+D174+D188+D202+D216+D230+D244+D258+D272+D286+D300+D314+D328</f>
        <v>22714143.940000005</v>
      </c>
      <c r="E146" s="14">
        <f t="shared" ref="E146:X146" si="199">E160+E174+E188+E202+E216+E230+E244+E258+E272+E286+E300+E314+E328</f>
        <v>22692743.360000007</v>
      </c>
      <c r="F146" s="14">
        <f t="shared" si="199"/>
        <v>21400.58</v>
      </c>
      <c r="G146" s="14">
        <f t="shared" si="199"/>
        <v>26330000</v>
      </c>
      <c r="H146" s="14">
        <f t="shared" si="199"/>
        <v>26290000</v>
      </c>
      <c r="I146" s="14">
        <f t="shared" si="199"/>
        <v>40000</v>
      </c>
      <c r="J146" s="14">
        <f t="shared" si="199"/>
        <v>26382000</v>
      </c>
      <c r="K146" s="14">
        <f t="shared" si="199"/>
        <v>26290000</v>
      </c>
      <c r="L146" s="14">
        <f t="shared" si="199"/>
        <v>92000</v>
      </c>
      <c r="M146" s="14">
        <f t="shared" ref="M146:O146" si="200">M160+M174+M188+M202+M216+M230+M244+M258+M272+M286+M300+M314+M328</f>
        <v>0</v>
      </c>
      <c r="N146" s="14">
        <f t="shared" si="200"/>
        <v>0</v>
      </c>
      <c r="O146" s="14">
        <f t="shared" si="200"/>
        <v>0</v>
      </c>
      <c r="P146" s="14">
        <f t="shared" si="199"/>
        <v>30040000</v>
      </c>
      <c r="Q146" s="14">
        <f t="shared" si="199"/>
        <v>30000000</v>
      </c>
      <c r="R146" s="14">
        <f t="shared" si="199"/>
        <v>40000</v>
      </c>
      <c r="S146" s="14">
        <f t="shared" ref="S146:U146" si="201">S160+S174+S188+S202+S216+S230+S244+S258+S272+S286+S300+S314+S328</f>
        <v>26325500</v>
      </c>
      <c r="T146" s="14">
        <f t="shared" si="201"/>
        <v>26290000</v>
      </c>
      <c r="U146" s="14">
        <f t="shared" si="201"/>
        <v>35500</v>
      </c>
      <c r="V146" s="14">
        <f t="shared" si="199"/>
        <v>35285900</v>
      </c>
      <c r="W146" s="14">
        <f t="shared" si="199"/>
        <v>35250400</v>
      </c>
      <c r="X146" s="14">
        <f t="shared" si="199"/>
        <v>35500</v>
      </c>
      <c r="Y146" s="5"/>
      <c r="Z146" s="5" t="s">
        <v>0</v>
      </c>
    </row>
    <row r="147" spans="1:26" ht="16.5" thickTop="1" thickBot="1">
      <c r="A147" s="13" t="str">
        <f t="shared" si="198"/>
        <v>a</v>
      </c>
      <c r="B147" s="3" t="s">
        <v>0</v>
      </c>
      <c r="C147" s="9" t="s">
        <v>12</v>
      </c>
      <c r="D147" s="15">
        <f t="shared" ref="D147:X159" si="202">D161+D175+D189+D203+D217+D231+D245+D259+D273+D287+D301+D315+D329</f>
        <v>1962</v>
      </c>
      <c r="E147" s="15">
        <f t="shared" si="202"/>
        <v>1962</v>
      </c>
      <c r="F147" s="15">
        <f t="shared" si="202"/>
        <v>0</v>
      </c>
      <c r="G147" s="15">
        <f t="shared" si="202"/>
        <v>1843</v>
      </c>
      <c r="H147" s="15">
        <f t="shared" ref="H147" si="203">H161+H175+H189+H203+H217+H231+H245+H259+H273+H287+H301+H315+H329</f>
        <v>1843</v>
      </c>
      <c r="I147" s="15">
        <f t="shared" si="202"/>
        <v>0</v>
      </c>
      <c r="J147" s="15">
        <f t="shared" si="202"/>
        <v>1843</v>
      </c>
      <c r="K147" s="15">
        <f t="shared" si="202"/>
        <v>1843</v>
      </c>
      <c r="L147" s="15">
        <f t="shared" si="202"/>
        <v>0</v>
      </c>
      <c r="M147" s="15">
        <f t="shared" ref="M147:O147" si="204">M161+M175+M189+M203+M217+M231+M245+M259+M273+M287+M301+M315+M329</f>
        <v>0</v>
      </c>
      <c r="N147" s="15">
        <f t="shared" si="204"/>
        <v>0</v>
      </c>
      <c r="O147" s="15">
        <f t="shared" si="204"/>
        <v>0</v>
      </c>
      <c r="P147" s="15">
        <f t="shared" si="202"/>
        <v>1843</v>
      </c>
      <c r="Q147" s="15">
        <f t="shared" si="202"/>
        <v>1843</v>
      </c>
      <c r="R147" s="15">
        <f t="shared" si="202"/>
        <v>0</v>
      </c>
      <c r="S147" s="15">
        <f t="shared" ref="S147:U147" si="205">S161+S175+S189+S203+S217+S231+S245+S259+S273+S287+S301+S315+S329</f>
        <v>1770</v>
      </c>
      <c r="T147" s="15">
        <f t="shared" si="205"/>
        <v>1770</v>
      </c>
      <c r="U147" s="15">
        <f t="shared" si="205"/>
        <v>0</v>
      </c>
      <c r="V147" s="15">
        <f t="shared" si="202"/>
        <v>1843</v>
      </c>
      <c r="W147" s="15">
        <f t="shared" si="202"/>
        <v>1843</v>
      </c>
      <c r="X147" s="15">
        <f t="shared" si="202"/>
        <v>0</v>
      </c>
      <c r="Y147" s="2"/>
      <c r="Z147" s="2"/>
    </row>
    <row r="148" spans="1:26" ht="16.5" thickTop="1" thickBot="1">
      <c r="A148" s="13" t="str">
        <f t="shared" si="198"/>
        <v>a</v>
      </c>
      <c r="B148" s="3" t="s">
        <v>0</v>
      </c>
      <c r="C148" s="9" t="s">
        <v>13</v>
      </c>
      <c r="D148" s="15">
        <f t="shared" si="202"/>
        <v>300</v>
      </c>
      <c r="E148" s="15">
        <f t="shared" si="202"/>
        <v>300</v>
      </c>
      <c r="F148" s="15">
        <f t="shared" si="202"/>
        <v>0</v>
      </c>
      <c r="G148" s="15">
        <f t="shared" si="202"/>
        <v>300</v>
      </c>
      <c r="H148" s="15">
        <f t="shared" ref="H148" si="206">H162+H176+H190+H204+H218+H232+H246+H260+H274+H288+H302+H316+H330</f>
        <v>300</v>
      </c>
      <c r="I148" s="15">
        <f t="shared" si="202"/>
        <v>0</v>
      </c>
      <c r="J148" s="15">
        <f t="shared" si="202"/>
        <v>300</v>
      </c>
      <c r="K148" s="15">
        <f t="shared" si="202"/>
        <v>300</v>
      </c>
      <c r="L148" s="15">
        <f t="shared" si="202"/>
        <v>0</v>
      </c>
      <c r="M148" s="15">
        <f t="shared" ref="M148:O148" si="207">M162+M176+M190+M204+M218+M232+M246+M260+M274+M288+M302+M316+M330</f>
        <v>0</v>
      </c>
      <c r="N148" s="15">
        <f t="shared" si="207"/>
        <v>0</v>
      </c>
      <c r="O148" s="15">
        <f t="shared" si="207"/>
        <v>0</v>
      </c>
      <c r="P148" s="15">
        <f t="shared" si="202"/>
        <v>300</v>
      </c>
      <c r="Q148" s="15">
        <f t="shared" si="202"/>
        <v>300</v>
      </c>
      <c r="R148" s="15">
        <f t="shared" si="202"/>
        <v>0</v>
      </c>
      <c r="S148" s="15">
        <f t="shared" ref="S148:U148" si="208">S162+S176+S190+S204+S218+S232+S246+S260+S274+S288+S302+S316+S330</f>
        <v>300</v>
      </c>
      <c r="T148" s="15">
        <f t="shared" si="208"/>
        <v>300</v>
      </c>
      <c r="U148" s="15">
        <f t="shared" si="208"/>
        <v>0</v>
      </c>
      <c r="V148" s="15">
        <f t="shared" si="202"/>
        <v>300</v>
      </c>
      <c r="W148" s="15">
        <f t="shared" si="202"/>
        <v>300</v>
      </c>
      <c r="X148" s="15">
        <f t="shared" si="202"/>
        <v>0</v>
      </c>
      <c r="Y148" s="2"/>
      <c r="Z148" s="2"/>
    </row>
    <row r="149" spans="1:26" ht="16.5" thickTop="1" thickBot="1">
      <c r="A149" s="13" t="str">
        <f t="shared" si="198"/>
        <v>a</v>
      </c>
      <c r="B149" s="3" t="s">
        <v>0</v>
      </c>
      <c r="C149" s="10" t="s">
        <v>14</v>
      </c>
      <c r="D149" s="16">
        <f t="shared" si="202"/>
        <v>21822012.840000004</v>
      </c>
      <c r="E149" s="16">
        <f t="shared" si="202"/>
        <v>21800612.260000005</v>
      </c>
      <c r="F149" s="16">
        <f t="shared" si="202"/>
        <v>21400.58</v>
      </c>
      <c r="G149" s="16">
        <f t="shared" si="202"/>
        <v>26010000</v>
      </c>
      <c r="H149" s="16">
        <f t="shared" si="202"/>
        <v>25970000</v>
      </c>
      <c r="I149" s="16">
        <f t="shared" si="202"/>
        <v>40000</v>
      </c>
      <c r="J149" s="16">
        <f t="shared" si="202"/>
        <v>26062000</v>
      </c>
      <c r="K149" s="16">
        <f t="shared" si="202"/>
        <v>25970000</v>
      </c>
      <c r="L149" s="16">
        <f t="shared" si="202"/>
        <v>92000</v>
      </c>
      <c r="M149" s="16">
        <f t="shared" ref="M149:O149" si="209">M163+M177+M191+M205+M219+M233+M247+M261+M275+M289+M303+M317+M331</f>
        <v>0</v>
      </c>
      <c r="N149" s="16">
        <f t="shared" si="209"/>
        <v>0</v>
      </c>
      <c r="O149" s="16">
        <f t="shared" si="209"/>
        <v>0</v>
      </c>
      <c r="P149" s="16">
        <f t="shared" si="202"/>
        <v>0</v>
      </c>
      <c r="Q149" s="16">
        <f t="shared" si="202"/>
        <v>0</v>
      </c>
      <c r="R149" s="16">
        <f t="shared" si="202"/>
        <v>0</v>
      </c>
      <c r="S149" s="16">
        <f t="shared" ref="S149:U149" si="210">S163+S177+S191+S205+S219+S233+S247+S261+S275+S289+S303+S317+S331</f>
        <v>26005500</v>
      </c>
      <c r="T149" s="16">
        <f t="shared" si="210"/>
        <v>25970000</v>
      </c>
      <c r="U149" s="16">
        <f t="shared" si="210"/>
        <v>35500</v>
      </c>
      <c r="V149" s="16">
        <f t="shared" si="202"/>
        <v>33344700</v>
      </c>
      <c r="W149" s="16">
        <f t="shared" si="202"/>
        <v>33309200</v>
      </c>
      <c r="X149" s="16">
        <f t="shared" si="202"/>
        <v>35500</v>
      </c>
      <c r="Y149" s="2"/>
      <c r="Z149" s="2"/>
    </row>
    <row r="150" spans="1:26" ht="16.5" thickTop="1" thickBot="1">
      <c r="A150" s="13" t="str">
        <f t="shared" si="198"/>
        <v>a</v>
      </c>
      <c r="B150" s="3" t="s">
        <v>0</v>
      </c>
      <c r="C150" s="4" t="s">
        <v>182</v>
      </c>
      <c r="D150" s="17">
        <f t="shared" si="202"/>
        <v>16861238.280000001</v>
      </c>
      <c r="E150" s="17">
        <f>E164+E178+E192+E206+E220+E234+E248+E262+E276+E290+E304+E318+E332</f>
        <v>16853238.280000001</v>
      </c>
      <c r="F150" s="17">
        <f>F164+F178+F192+F206+F220+F234+F248+F262+F276+F290+F304+F318+F332</f>
        <v>8000</v>
      </c>
      <c r="G150" s="17">
        <f t="shared" si="202"/>
        <v>18976000</v>
      </c>
      <c r="H150" s="17">
        <f t="shared" si="202"/>
        <v>18976000</v>
      </c>
      <c r="I150" s="17">
        <f t="shared" si="202"/>
        <v>0</v>
      </c>
      <c r="J150" s="17">
        <f t="shared" si="202"/>
        <v>18978000</v>
      </c>
      <c r="K150" s="17">
        <f t="shared" si="202"/>
        <v>18945000</v>
      </c>
      <c r="L150" s="17">
        <f t="shared" si="202"/>
        <v>33000</v>
      </c>
      <c r="M150" s="17">
        <f t="shared" ref="M150:O150" si="211">M164+M178+M192+M206+M220+M234+M248+M262+M276+M290+M304+M318+M332</f>
        <v>0</v>
      </c>
      <c r="N150" s="17">
        <f t="shared" si="211"/>
        <v>0</v>
      </c>
      <c r="O150" s="17">
        <f t="shared" si="211"/>
        <v>0</v>
      </c>
      <c r="P150" s="17">
        <f t="shared" si="202"/>
        <v>0</v>
      </c>
      <c r="Q150" s="17">
        <f t="shared" si="202"/>
        <v>0</v>
      </c>
      <c r="R150" s="17">
        <f t="shared" si="202"/>
        <v>0</v>
      </c>
      <c r="S150" s="17">
        <f t="shared" ref="S150:U150" si="212">S164+S178+S192+S206+S220+S234+S248+S262+S276+S290+S304+S318+S332</f>
        <v>18984000</v>
      </c>
      <c r="T150" s="17">
        <f t="shared" si="212"/>
        <v>18964000</v>
      </c>
      <c r="U150" s="17">
        <f t="shared" si="212"/>
        <v>20000</v>
      </c>
      <c r="V150" s="17">
        <f t="shared" si="202"/>
        <v>24976600</v>
      </c>
      <c r="W150" s="17">
        <f t="shared" si="202"/>
        <v>24956600</v>
      </c>
      <c r="X150" s="17">
        <f t="shared" si="202"/>
        <v>20000</v>
      </c>
      <c r="Y150" s="2"/>
      <c r="Z150" s="2"/>
    </row>
    <row r="151" spans="1:26" ht="16.5" thickTop="1" thickBot="1">
      <c r="A151" s="13" t="str">
        <f t="shared" si="198"/>
        <v>a</v>
      </c>
      <c r="B151" s="3" t="s">
        <v>0</v>
      </c>
      <c r="C151" s="4" t="s">
        <v>133</v>
      </c>
      <c r="D151" s="17">
        <f t="shared" si="202"/>
        <v>4642417.4399999976</v>
      </c>
      <c r="E151" s="17">
        <f t="shared" si="202"/>
        <v>4632887.2599999979</v>
      </c>
      <c r="F151" s="17">
        <f t="shared" ref="F151" si="213">F165+F179+F193+F207+F221+F235+F249+F263+F277+F291+F305+F319+F333</f>
        <v>9530.18</v>
      </c>
      <c r="G151" s="17">
        <f t="shared" si="202"/>
        <v>6799000</v>
      </c>
      <c r="H151" s="17">
        <f t="shared" si="202"/>
        <v>6759000</v>
      </c>
      <c r="I151" s="17">
        <f t="shared" si="202"/>
        <v>40000</v>
      </c>
      <c r="J151" s="17">
        <f t="shared" si="202"/>
        <v>6761800</v>
      </c>
      <c r="K151" s="17">
        <f t="shared" si="202"/>
        <v>6706800</v>
      </c>
      <c r="L151" s="17">
        <f t="shared" si="202"/>
        <v>55000</v>
      </c>
      <c r="M151" s="17">
        <f t="shared" ref="M151:O151" si="214">M165+M179+M193+M207+M221+M235+M249+M263+M277+M291+M305+M319+M333</f>
        <v>0</v>
      </c>
      <c r="N151" s="17">
        <f t="shared" si="214"/>
        <v>0</v>
      </c>
      <c r="O151" s="17">
        <f t="shared" si="214"/>
        <v>0</v>
      </c>
      <c r="P151" s="17">
        <f t="shared" si="202"/>
        <v>0</v>
      </c>
      <c r="Q151" s="17">
        <f t="shared" si="202"/>
        <v>0</v>
      </c>
      <c r="R151" s="17">
        <f t="shared" si="202"/>
        <v>0</v>
      </c>
      <c r="S151" s="17">
        <f t="shared" ref="S151:U151" si="215">S165+S179+S193+S207+S221+S235+S249+S263+S277+S291+S305+S319+S333</f>
        <v>6721000</v>
      </c>
      <c r="T151" s="17">
        <f t="shared" si="215"/>
        <v>6708000</v>
      </c>
      <c r="U151" s="17">
        <f t="shared" si="215"/>
        <v>13000</v>
      </c>
      <c r="V151" s="17">
        <f t="shared" si="202"/>
        <v>8039700</v>
      </c>
      <c r="W151" s="17">
        <f t="shared" si="202"/>
        <v>8026700</v>
      </c>
      <c r="X151" s="17">
        <f t="shared" si="202"/>
        <v>13000</v>
      </c>
      <c r="Y151" s="2"/>
      <c r="Z151" s="2"/>
    </row>
    <row r="152" spans="1:26" s="8" customFormat="1" ht="16.5" thickTop="1" thickBot="1">
      <c r="A152" s="13" t="str">
        <f t="shared" si="198"/>
        <v>b</v>
      </c>
      <c r="B152" s="3"/>
      <c r="C152" s="4" t="s">
        <v>132</v>
      </c>
      <c r="D152" s="17">
        <f t="shared" si="202"/>
        <v>0</v>
      </c>
      <c r="E152" s="17">
        <f t="shared" si="202"/>
        <v>0</v>
      </c>
      <c r="F152" s="17">
        <f t="shared" ref="F152" si="216">F166+F180+F194+F208+F222+F236+F250+F264+F278+F292+F306+F320+F334</f>
        <v>0</v>
      </c>
      <c r="G152" s="17">
        <f t="shared" si="202"/>
        <v>0</v>
      </c>
      <c r="H152" s="17">
        <f t="shared" si="202"/>
        <v>0</v>
      </c>
      <c r="I152" s="17">
        <f t="shared" si="202"/>
        <v>0</v>
      </c>
      <c r="J152" s="17">
        <f t="shared" si="202"/>
        <v>0</v>
      </c>
      <c r="K152" s="17">
        <f t="shared" si="202"/>
        <v>0</v>
      </c>
      <c r="L152" s="17">
        <f t="shared" si="202"/>
        <v>0</v>
      </c>
      <c r="M152" s="17">
        <f t="shared" ref="M152:O152" si="217">M166+M180+M194+M208+M222+M236+M250+M264+M278+M292+M306+M320+M334</f>
        <v>0</v>
      </c>
      <c r="N152" s="17">
        <f t="shared" si="217"/>
        <v>0</v>
      </c>
      <c r="O152" s="17">
        <f t="shared" si="217"/>
        <v>0</v>
      </c>
      <c r="P152" s="17">
        <f t="shared" si="202"/>
        <v>0</v>
      </c>
      <c r="Q152" s="17">
        <f t="shared" si="202"/>
        <v>0</v>
      </c>
      <c r="R152" s="17">
        <f t="shared" si="202"/>
        <v>0</v>
      </c>
      <c r="S152" s="17">
        <f t="shared" ref="S152:U152" si="218">S166+S180+S194+S208+S222+S236+S250+S264+S278+S292+S306+S320+S334</f>
        <v>0</v>
      </c>
      <c r="T152" s="17">
        <f t="shared" si="218"/>
        <v>0</v>
      </c>
      <c r="U152" s="17">
        <f t="shared" si="218"/>
        <v>0</v>
      </c>
      <c r="V152" s="17">
        <f t="shared" si="202"/>
        <v>0</v>
      </c>
      <c r="W152" s="17">
        <f t="shared" si="202"/>
        <v>0</v>
      </c>
      <c r="X152" s="17">
        <f t="shared" si="202"/>
        <v>0</v>
      </c>
      <c r="Y152" s="2"/>
      <c r="Z152" s="2"/>
    </row>
    <row r="153" spans="1:26" ht="16.5" thickTop="1" thickBot="1">
      <c r="A153" s="13" t="str">
        <f t="shared" si="198"/>
        <v>a</v>
      </c>
      <c r="B153" s="3" t="s">
        <v>0</v>
      </c>
      <c r="C153" s="4" t="s">
        <v>148</v>
      </c>
      <c r="D153" s="17">
        <f t="shared" si="202"/>
        <v>39168</v>
      </c>
      <c r="E153" s="17">
        <f t="shared" si="202"/>
        <v>39168</v>
      </c>
      <c r="F153" s="17">
        <f t="shared" ref="F153" si="219">F167+F181+F195+F209+F223+F237+F251+F265+F279+F293+F307+F321+F335</f>
        <v>0</v>
      </c>
      <c r="G153" s="17">
        <f t="shared" si="202"/>
        <v>3000</v>
      </c>
      <c r="H153" s="17">
        <f t="shared" si="202"/>
        <v>3000</v>
      </c>
      <c r="I153" s="17">
        <f t="shared" si="202"/>
        <v>0</v>
      </c>
      <c r="J153" s="17">
        <f t="shared" si="202"/>
        <v>43200</v>
      </c>
      <c r="K153" s="17">
        <f t="shared" si="202"/>
        <v>43200</v>
      </c>
      <c r="L153" s="17">
        <f t="shared" si="202"/>
        <v>0</v>
      </c>
      <c r="M153" s="17">
        <f t="shared" ref="M153:O153" si="220">M167+M181+M195+M209+M223+M237+M251+M265+M279+M293+M307+M321+M335</f>
        <v>0</v>
      </c>
      <c r="N153" s="17">
        <f t="shared" si="220"/>
        <v>0</v>
      </c>
      <c r="O153" s="17">
        <f t="shared" si="220"/>
        <v>0</v>
      </c>
      <c r="P153" s="17">
        <f t="shared" si="202"/>
        <v>0</v>
      </c>
      <c r="Q153" s="17">
        <f t="shared" si="202"/>
        <v>0</v>
      </c>
      <c r="R153" s="17">
        <f t="shared" si="202"/>
        <v>0</v>
      </c>
      <c r="S153" s="17">
        <f t="shared" ref="S153:U153" si="221">S167+S181+S195+S209+S223+S237+S251+S265+S279+S293+S307+S321+S335</f>
        <v>45000</v>
      </c>
      <c r="T153" s="17">
        <f t="shared" si="221"/>
        <v>45000</v>
      </c>
      <c r="U153" s="17">
        <f t="shared" si="221"/>
        <v>0</v>
      </c>
      <c r="V153" s="17">
        <f t="shared" si="202"/>
        <v>45000</v>
      </c>
      <c r="W153" s="17">
        <f t="shared" si="202"/>
        <v>45000</v>
      </c>
      <c r="X153" s="17">
        <f t="shared" si="202"/>
        <v>0</v>
      </c>
      <c r="Y153" s="2"/>
      <c r="Z153" s="2"/>
    </row>
    <row r="154" spans="1:26" ht="16.5" thickTop="1" thickBot="1">
      <c r="A154" s="13" t="str">
        <f t="shared" si="198"/>
        <v>a</v>
      </c>
      <c r="B154" s="3" t="s">
        <v>0</v>
      </c>
      <c r="C154" s="4" t="s">
        <v>134</v>
      </c>
      <c r="D154" s="17">
        <f t="shared" si="202"/>
        <v>215363.02</v>
      </c>
      <c r="E154" s="17">
        <f t="shared" si="202"/>
        <v>215363.02</v>
      </c>
      <c r="F154" s="17">
        <f t="shared" ref="F154" si="222">F168+F182+F196+F210+F224+F238+F252+F266+F280+F294+F308+F322+F336</f>
        <v>0</v>
      </c>
      <c r="G154" s="17">
        <f t="shared" si="202"/>
        <v>153000</v>
      </c>
      <c r="H154" s="17">
        <f t="shared" si="202"/>
        <v>153000</v>
      </c>
      <c r="I154" s="17">
        <f t="shared" si="202"/>
        <v>0</v>
      </c>
      <c r="J154" s="17">
        <f t="shared" si="202"/>
        <v>196000</v>
      </c>
      <c r="K154" s="17">
        <f t="shared" si="202"/>
        <v>196000</v>
      </c>
      <c r="L154" s="17">
        <f t="shared" si="202"/>
        <v>0</v>
      </c>
      <c r="M154" s="17">
        <f t="shared" ref="M154:O154" si="223">M168+M182+M196+M210+M224+M238+M252+M266+M280+M294+M308+M322+M336</f>
        <v>0</v>
      </c>
      <c r="N154" s="17">
        <f t="shared" si="223"/>
        <v>0</v>
      </c>
      <c r="O154" s="17">
        <f t="shared" si="223"/>
        <v>0</v>
      </c>
      <c r="P154" s="17">
        <f t="shared" si="202"/>
        <v>0</v>
      </c>
      <c r="Q154" s="17">
        <f t="shared" si="202"/>
        <v>0</v>
      </c>
      <c r="R154" s="17">
        <f t="shared" si="202"/>
        <v>0</v>
      </c>
      <c r="S154" s="17">
        <f t="shared" ref="S154:U154" si="224">S168+S182+S196+S210+S224+S238+S252+S266+S280+S294+S308+S322+S336</f>
        <v>173000</v>
      </c>
      <c r="T154" s="17">
        <f t="shared" si="224"/>
        <v>173000</v>
      </c>
      <c r="U154" s="17">
        <f t="shared" si="224"/>
        <v>0</v>
      </c>
      <c r="V154" s="17">
        <f t="shared" si="202"/>
        <v>200000</v>
      </c>
      <c r="W154" s="17">
        <f t="shared" si="202"/>
        <v>200000</v>
      </c>
      <c r="X154" s="17">
        <f t="shared" si="202"/>
        <v>0</v>
      </c>
      <c r="Y154" s="2"/>
      <c r="Z154" s="2"/>
    </row>
    <row r="155" spans="1:26" ht="16.5" thickTop="1" thickBot="1">
      <c r="A155" s="13" t="str">
        <f t="shared" si="198"/>
        <v>a</v>
      </c>
      <c r="B155" s="3" t="s">
        <v>0</v>
      </c>
      <c r="C155" s="4" t="s">
        <v>129</v>
      </c>
      <c r="D155" s="17">
        <f t="shared" si="202"/>
        <v>63826.100000000006</v>
      </c>
      <c r="E155" s="17">
        <f t="shared" si="202"/>
        <v>59955.700000000004</v>
      </c>
      <c r="F155" s="17">
        <f t="shared" ref="F155" si="225">F169+F183+F197+F211+F225+F239+F253+F267+F281+F295+F309+F323+F337</f>
        <v>3870.4</v>
      </c>
      <c r="G155" s="17">
        <f t="shared" si="202"/>
        <v>79000</v>
      </c>
      <c r="H155" s="17">
        <f t="shared" si="202"/>
        <v>79000</v>
      </c>
      <c r="I155" s="17">
        <f t="shared" si="202"/>
        <v>0</v>
      </c>
      <c r="J155" s="17">
        <f t="shared" si="202"/>
        <v>83000</v>
      </c>
      <c r="K155" s="17">
        <f t="shared" si="202"/>
        <v>79000</v>
      </c>
      <c r="L155" s="17">
        <f t="shared" si="202"/>
        <v>4000</v>
      </c>
      <c r="M155" s="17">
        <f t="shared" ref="M155:O155" si="226">M169+M183+M197+M211+M225+M239+M253+M267+M281+M295+M309+M323+M337</f>
        <v>0</v>
      </c>
      <c r="N155" s="17">
        <f t="shared" si="226"/>
        <v>0</v>
      </c>
      <c r="O155" s="17">
        <f t="shared" si="226"/>
        <v>0</v>
      </c>
      <c r="P155" s="17">
        <f t="shared" si="202"/>
        <v>0</v>
      </c>
      <c r="Q155" s="17">
        <f t="shared" si="202"/>
        <v>0</v>
      </c>
      <c r="R155" s="17">
        <f t="shared" si="202"/>
        <v>0</v>
      </c>
      <c r="S155" s="17">
        <f t="shared" ref="S155:U155" si="227">S169+S183+S197+S211+S225+S239+S253+S267+S281+S295+S309+S323+S337</f>
        <v>82500</v>
      </c>
      <c r="T155" s="17">
        <f t="shared" si="227"/>
        <v>80000</v>
      </c>
      <c r="U155" s="17">
        <f t="shared" si="227"/>
        <v>2500</v>
      </c>
      <c r="V155" s="17">
        <f t="shared" si="202"/>
        <v>83400</v>
      </c>
      <c r="W155" s="17">
        <f t="shared" si="202"/>
        <v>80900</v>
      </c>
      <c r="X155" s="17">
        <f t="shared" si="202"/>
        <v>2500</v>
      </c>
      <c r="Y155" s="2"/>
      <c r="Z155" s="2"/>
    </row>
    <row r="156" spans="1:26" ht="27" thickTop="1" thickBot="1">
      <c r="A156" s="13" t="str">
        <f t="shared" si="198"/>
        <v>a</v>
      </c>
      <c r="B156" s="3" t="s">
        <v>0</v>
      </c>
      <c r="C156" s="11" t="s">
        <v>15</v>
      </c>
      <c r="D156" s="19">
        <f t="shared" si="202"/>
        <v>61694.890000000007</v>
      </c>
      <c r="E156" s="19">
        <f t="shared" si="202"/>
        <v>57824.490000000005</v>
      </c>
      <c r="F156" s="19">
        <f t="shared" ref="F156" si="228">F170+F184+F198+F212+F226+F240+F254+F268+F282+F296+F310+F324+F338</f>
        <v>3870.4</v>
      </c>
      <c r="G156" s="19">
        <f t="shared" si="202"/>
        <v>79000</v>
      </c>
      <c r="H156" s="19">
        <f t="shared" si="202"/>
        <v>79000</v>
      </c>
      <c r="I156" s="19">
        <f t="shared" si="202"/>
        <v>0</v>
      </c>
      <c r="J156" s="19">
        <f t="shared" si="202"/>
        <v>83000</v>
      </c>
      <c r="K156" s="19">
        <f t="shared" si="202"/>
        <v>79000</v>
      </c>
      <c r="L156" s="19">
        <f t="shared" si="202"/>
        <v>4000</v>
      </c>
      <c r="M156" s="19">
        <f t="shared" ref="M156:O156" si="229">M170+M184+M198+M212+M226+M240+M254+M268+M282+M296+M310+M324+M338</f>
        <v>0</v>
      </c>
      <c r="N156" s="19">
        <f t="shared" si="229"/>
        <v>0</v>
      </c>
      <c r="O156" s="19">
        <f t="shared" si="229"/>
        <v>0</v>
      </c>
      <c r="P156" s="19">
        <f t="shared" si="202"/>
        <v>0</v>
      </c>
      <c r="Q156" s="19">
        <f t="shared" si="202"/>
        <v>0</v>
      </c>
      <c r="R156" s="19">
        <f t="shared" si="202"/>
        <v>0</v>
      </c>
      <c r="S156" s="19">
        <f t="shared" ref="S156:U156" si="230">S170+S184+S198+S212+S226+S240+S254+S268+S282+S296+S310+S324+S338</f>
        <v>82500</v>
      </c>
      <c r="T156" s="19">
        <f t="shared" si="230"/>
        <v>80000</v>
      </c>
      <c r="U156" s="19">
        <f t="shared" si="230"/>
        <v>2500</v>
      </c>
      <c r="V156" s="19">
        <f t="shared" si="202"/>
        <v>83400</v>
      </c>
      <c r="W156" s="19">
        <f t="shared" si="202"/>
        <v>80900</v>
      </c>
      <c r="X156" s="19">
        <f t="shared" si="202"/>
        <v>2500</v>
      </c>
      <c r="Y156" s="2"/>
      <c r="Z156" s="2"/>
    </row>
    <row r="157" spans="1:26" ht="27" thickTop="1" thickBot="1">
      <c r="A157" s="13" t="str">
        <f t="shared" si="198"/>
        <v>a</v>
      </c>
      <c r="B157" s="3" t="s">
        <v>0</v>
      </c>
      <c r="C157" s="11" t="s">
        <v>16</v>
      </c>
      <c r="D157" s="19">
        <f t="shared" si="202"/>
        <v>2131.21</v>
      </c>
      <c r="E157" s="19">
        <f t="shared" si="202"/>
        <v>2131.21</v>
      </c>
      <c r="F157" s="19">
        <f t="shared" ref="F157" si="231">F171+F185+F199+F213+F227+F241+F255+F269+F283+F297+F311+F325+F339</f>
        <v>0</v>
      </c>
      <c r="G157" s="19">
        <f t="shared" si="202"/>
        <v>0</v>
      </c>
      <c r="H157" s="19">
        <f t="shared" si="202"/>
        <v>0</v>
      </c>
      <c r="I157" s="19">
        <f t="shared" si="202"/>
        <v>0</v>
      </c>
      <c r="J157" s="19">
        <f t="shared" si="202"/>
        <v>0</v>
      </c>
      <c r="K157" s="19">
        <f t="shared" si="202"/>
        <v>0</v>
      </c>
      <c r="L157" s="19">
        <f t="shared" si="202"/>
        <v>0</v>
      </c>
      <c r="M157" s="19">
        <f t="shared" ref="M157:O157" si="232">M171+M185+M199+M213+M227+M241+M255+M269+M283+M297+M311+M325+M339</f>
        <v>0</v>
      </c>
      <c r="N157" s="19">
        <f t="shared" si="232"/>
        <v>0</v>
      </c>
      <c r="O157" s="19">
        <f t="shared" si="232"/>
        <v>0</v>
      </c>
      <c r="P157" s="19">
        <f t="shared" si="202"/>
        <v>0</v>
      </c>
      <c r="Q157" s="19">
        <f t="shared" si="202"/>
        <v>0</v>
      </c>
      <c r="R157" s="19">
        <f t="shared" si="202"/>
        <v>0</v>
      </c>
      <c r="S157" s="19">
        <f t="shared" ref="S157:U157" si="233">S171+S185+S199+S213+S227+S241+S255+S269+S283+S297+S311+S325+S339</f>
        <v>0</v>
      </c>
      <c r="T157" s="19">
        <f t="shared" si="233"/>
        <v>0</v>
      </c>
      <c r="U157" s="19">
        <f t="shared" si="233"/>
        <v>0</v>
      </c>
      <c r="V157" s="19">
        <f t="shared" si="202"/>
        <v>0</v>
      </c>
      <c r="W157" s="19">
        <f t="shared" si="202"/>
        <v>0</v>
      </c>
      <c r="X157" s="19">
        <f t="shared" si="202"/>
        <v>0</v>
      </c>
      <c r="Y157" s="2"/>
      <c r="Z157" s="2"/>
    </row>
    <row r="158" spans="1:26" ht="16.5" thickTop="1" thickBot="1">
      <c r="A158" s="13" t="str">
        <f t="shared" si="198"/>
        <v>a</v>
      </c>
      <c r="B158" s="3" t="s">
        <v>0</v>
      </c>
      <c r="C158" s="10" t="s">
        <v>17</v>
      </c>
      <c r="D158" s="16">
        <f t="shared" si="202"/>
        <v>892131.1</v>
      </c>
      <c r="E158" s="16">
        <f t="shared" si="202"/>
        <v>892131.1</v>
      </c>
      <c r="F158" s="16">
        <f t="shared" ref="F158" si="234">F172+F186+F200+F214+F228+F242+F256+F270+F284+F298+F312+F326+F340</f>
        <v>0</v>
      </c>
      <c r="G158" s="16">
        <f t="shared" si="202"/>
        <v>320000</v>
      </c>
      <c r="H158" s="16">
        <f t="shared" si="202"/>
        <v>320000</v>
      </c>
      <c r="I158" s="16">
        <f t="shared" si="202"/>
        <v>0</v>
      </c>
      <c r="J158" s="16">
        <f t="shared" si="202"/>
        <v>320000</v>
      </c>
      <c r="K158" s="16">
        <f t="shared" si="202"/>
        <v>320000</v>
      </c>
      <c r="L158" s="16">
        <f t="shared" si="202"/>
        <v>0</v>
      </c>
      <c r="M158" s="16">
        <f t="shared" ref="M158:O158" si="235">M172+M186+M200+M214+M228+M242+M256+M270+M284+M298+M312+M326+M340</f>
        <v>0</v>
      </c>
      <c r="N158" s="16">
        <f t="shared" si="235"/>
        <v>0</v>
      </c>
      <c r="O158" s="16">
        <f t="shared" si="235"/>
        <v>0</v>
      </c>
      <c r="P158" s="16">
        <f t="shared" si="202"/>
        <v>0</v>
      </c>
      <c r="Q158" s="16">
        <f t="shared" si="202"/>
        <v>0</v>
      </c>
      <c r="R158" s="16">
        <f t="shared" si="202"/>
        <v>0</v>
      </c>
      <c r="S158" s="16">
        <f t="shared" ref="S158:U158" si="236">S172+S186+S200+S214+S228+S242+S256+S270+S284+S298+S312+S326+S340</f>
        <v>320000</v>
      </c>
      <c r="T158" s="16">
        <f t="shared" si="236"/>
        <v>320000</v>
      </c>
      <c r="U158" s="16">
        <f t="shared" si="236"/>
        <v>0</v>
      </c>
      <c r="V158" s="16">
        <f t="shared" si="202"/>
        <v>1941200</v>
      </c>
      <c r="W158" s="16">
        <f t="shared" si="202"/>
        <v>1941200</v>
      </c>
      <c r="X158" s="16">
        <f t="shared" si="202"/>
        <v>0</v>
      </c>
      <c r="Y158" s="2"/>
      <c r="Z158" s="2"/>
    </row>
    <row r="159" spans="1:26" ht="16.5" thickTop="1" thickBot="1">
      <c r="A159" s="13" t="str">
        <f t="shared" si="198"/>
        <v>b</v>
      </c>
      <c r="B159" s="3" t="s">
        <v>0</v>
      </c>
      <c r="C159" s="10" t="s">
        <v>18</v>
      </c>
      <c r="D159" s="16">
        <f t="shared" si="202"/>
        <v>0</v>
      </c>
      <c r="E159" s="16">
        <f t="shared" si="202"/>
        <v>0</v>
      </c>
      <c r="F159" s="16">
        <f t="shared" ref="F159" si="237">F173+F187+F201+F215+F229+F243+F257+F271+F285+F299+F313+F327+F341</f>
        <v>0</v>
      </c>
      <c r="G159" s="16">
        <f t="shared" si="202"/>
        <v>0</v>
      </c>
      <c r="H159" s="16">
        <f t="shared" si="202"/>
        <v>0</v>
      </c>
      <c r="I159" s="16">
        <f t="shared" si="202"/>
        <v>0</v>
      </c>
      <c r="J159" s="16">
        <f t="shared" si="202"/>
        <v>0</v>
      </c>
      <c r="K159" s="16">
        <f t="shared" si="202"/>
        <v>0</v>
      </c>
      <c r="L159" s="16">
        <f t="shared" si="202"/>
        <v>0</v>
      </c>
      <c r="M159" s="16">
        <f t="shared" ref="M159:O159" si="238">M173+M187+M201+M215+M229+M243+M257+M271+M285+M299+M313+M327+M341</f>
        <v>0</v>
      </c>
      <c r="N159" s="16">
        <f t="shared" si="238"/>
        <v>0</v>
      </c>
      <c r="O159" s="16">
        <f t="shared" si="238"/>
        <v>0</v>
      </c>
      <c r="P159" s="16">
        <f t="shared" si="202"/>
        <v>0</v>
      </c>
      <c r="Q159" s="16">
        <f t="shared" si="202"/>
        <v>0</v>
      </c>
      <c r="R159" s="16">
        <f t="shared" si="202"/>
        <v>0</v>
      </c>
      <c r="S159" s="16">
        <f t="shared" ref="S159:U159" si="239">S173+S187+S201+S215+S229+S243+S257+S271+S285+S299+S313+S327+S341</f>
        <v>0</v>
      </c>
      <c r="T159" s="16">
        <f t="shared" si="239"/>
        <v>0</v>
      </c>
      <c r="U159" s="16">
        <f t="shared" si="239"/>
        <v>0</v>
      </c>
      <c r="V159" s="16">
        <f t="shared" si="202"/>
        <v>0</v>
      </c>
      <c r="W159" s="16">
        <f t="shared" si="202"/>
        <v>0</v>
      </c>
      <c r="X159" s="16">
        <f t="shared" si="202"/>
        <v>0</v>
      </c>
      <c r="Y159" s="2"/>
      <c r="Z159" s="2"/>
    </row>
    <row r="160" spans="1:26" ht="31.5" thickTop="1" thickBot="1">
      <c r="A160" s="13" t="str">
        <f t="shared" si="198"/>
        <v>a</v>
      </c>
      <c r="B160" s="3" t="s">
        <v>31</v>
      </c>
      <c r="C160" s="6" t="s">
        <v>242</v>
      </c>
      <c r="D160" s="14">
        <f t="shared" ref="D160:D223" si="240">E160+F160</f>
        <v>21804125.300000001</v>
      </c>
      <c r="E160" s="14">
        <f>E163+E172+E173</f>
        <v>21782724.720000003</v>
      </c>
      <c r="F160" s="14">
        <f>F163+F172+F173</f>
        <v>21400.58</v>
      </c>
      <c r="G160" s="14">
        <f t="shared" ref="G160:G223" si="241">H160+I160</f>
        <v>25553000</v>
      </c>
      <c r="H160" s="14">
        <f>H163+H172+H173</f>
        <v>25513000</v>
      </c>
      <c r="I160" s="14">
        <f>I163+I172+I173</f>
        <v>40000</v>
      </c>
      <c r="J160" s="14">
        <f t="shared" ref="J160:J223" si="242">K160+L160</f>
        <v>25532600</v>
      </c>
      <c r="K160" s="14">
        <f>K163+K172+K173</f>
        <v>25440600</v>
      </c>
      <c r="L160" s="14">
        <f>L163+L172+L173</f>
        <v>92000</v>
      </c>
      <c r="M160" s="14">
        <f t="shared" ref="M160:M223" si="243">N160+O160</f>
        <v>0</v>
      </c>
      <c r="N160" s="14">
        <f>N163+N172+N173</f>
        <v>0</v>
      </c>
      <c r="O160" s="14">
        <f>O163+O172+O173</f>
        <v>0</v>
      </c>
      <c r="P160" s="14">
        <f t="shared" ref="P160:P223" si="244">Q160+R160</f>
        <v>30040000</v>
      </c>
      <c r="Q160" s="14">
        <v>30000000</v>
      </c>
      <c r="R160" s="14">
        <v>40000</v>
      </c>
      <c r="S160" s="14">
        <f t="shared" ref="S160:S223" si="245">T160+U160</f>
        <v>25485500</v>
      </c>
      <c r="T160" s="14">
        <f>T163+T172+T173</f>
        <v>25450000</v>
      </c>
      <c r="U160" s="14">
        <f>U163+U172+U173</f>
        <v>35500</v>
      </c>
      <c r="V160" s="14">
        <f t="shared" ref="V160:V223" si="246">W160+X160</f>
        <v>34445900</v>
      </c>
      <c r="W160" s="14">
        <f>W163+W172+W173</f>
        <v>34410400</v>
      </c>
      <c r="X160" s="14">
        <f>X163+X172+X173</f>
        <v>35500</v>
      </c>
      <c r="Y160" s="5" t="s">
        <v>135</v>
      </c>
      <c r="Z160" s="5" t="s">
        <v>197</v>
      </c>
    </row>
    <row r="161" spans="1:26" ht="16.5" thickTop="1" thickBot="1">
      <c r="A161" s="13" t="str">
        <f t="shared" si="198"/>
        <v>a</v>
      </c>
      <c r="B161" s="3" t="s">
        <v>0</v>
      </c>
      <c r="C161" s="9" t="s">
        <v>12</v>
      </c>
      <c r="D161" s="15">
        <f t="shared" si="240"/>
        <v>1962</v>
      </c>
      <c r="E161" s="15">
        <f>1813+149</f>
        <v>1962</v>
      </c>
      <c r="F161" s="15">
        <v>0</v>
      </c>
      <c r="G161" s="15">
        <f t="shared" si="241"/>
        <v>1843</v>
      </c>
      <c r="H161" s="15">
        <v>1843</v>
      </c>
      <c r="I161" s="15">
        <v>0</v>
      </c>
      <c r="J161" s="15">
        <f t="shared" si="242"/>
        <v>1843</v>
      </c>
      <c r="K161" s="15">
        <v>1843</v>
      </c>
      <c r="L161" s="15">
        <v>0</v>
      </c>
      <c r="M161" s="15">
        <f t="shared" si="243"/>
        <v>0</v>
      </c>
      <c r="N161" s="15">
        <v>0</v>
      </c>
      <c r="O161" s="15">
        <v>0</v>
      </c>
      <c r="P161" s="15">
        <f t="shared" si="244"/>
        <v>1843</v>
      </c>
      <c r="Q161" s="15">
        <v>1843</v>
      </c>
      <c r="R161" s="15">
        <v>0</v>
      </c>
      <c r="S161" s="15">
        <f t="shared" si="245"/>
        <v>1770</v>
      </c>
      <c r="T161" s="15">
        <v>1770</v>
      </c>
      <c r="U161" s="15">
        <v>0</v>
      </c>
      <c r="V161" s="15">
        <f t="shared" si="246"/>
        <v>1843</v>
      </c>
      <c r="W161" s="15">
        <v>1843</v>
      </c>
      <c r="X161" s="15">
        <v>0</v>
      </c>
      <c r="Y161" s="2"/>
      <c r="Z161" s="2"/>
    </row>
    <row r="162" spans="1:26" ht="16.5" thickTop="1" thickBot="1">
      <c r="A162" s="13" t="str">
        <f t="shared" si="198"/>
        <v>a</v>
      </c>
      <c r="B162" s="3" t="s">
        <v>0</v>
      </c>
      <c r="C162" s="9" t="s">
        <v>13</v>
      </c>
      <c r="D162" s="15">
        <f t="shared" si="240"/>
        <v>300</v>
      </c>
      <c r="E162" s="15">
        <v>300</v>
      </c>
      <c r="F162" s="15">
        <v>0</v>
      </c>
      <c r="G162" s="15">
        <f t="shared" si="241"/>
        <v>300</v>
      </c>
      <c r="H162" s="15">
        <v>300</v>
      </c>
      <c r="I162" s="15">
        <v>0</v>
      </c>
      <c r="J162" s="15">
        <f t="shared" si="242"/>
        <v>300</v>
      </c>
      <c r="K162" s="15">
        <v>300</v>
      </c>
      <c r="L162" s="15">
        <v>0</v>
      </c>
      <c r="M162" s="15">
        <f t="shared" si="243"/>
        <v>0</v>
      </c>
      <c r="N162" s="15">
        <v>0</v>
      </c>
      <c r="O162" s="15">
        <v>0</v>
      </c>
      <c r="P162" s="15">
        <f t="shared" si="244"/>
        <v>300</v>
      </c>
      <c r="Q162" s="15">
        <v>300</v>
      </c>
      <c r="R162" s="15">
        <v>0</v>
      </c>
      <c r="S162" s="15">
        <f t="shared" si="245"/>
        <v>300</v>
      </c>
      <c r="T162" s="15">
        <v>300</v>
      </c>
      <c r="U162" s="15">
        <v>0</v>
      </c>
      <c r="V162" s="15">
        <f t="shared" si="246"/>
        <v>300</v>
      </c>
      <c r="W162" s="15">
        <v>300</v>
      </c>
      <c r="X162" s="15">
        <v>0</v>
      </c>
      <c r="Y162" s="2"/>
      <c r="Z162" s="2"/>
    </row>
    <row r="163" spans="1:26" ht="16.5" thickTop="1" thickBot="1">
      <c r="A163" s="13" t="str">
        <f t="shared" si="198"/>
        <v>a</v>
      </c>
      <c r="B163" s="3" t="s">
        <v>0</v>
      </c>
      <c r="C163" s="10" t="s">
        <v>14</v>
      </c>
      <c r="D163" s="16">
        <f t="shared" si="240"/>
        <v>20911994.199999999</v>
      </c>
      <c r="E163" s="16">
        <f>E164+E165+E166+E167+E168+E169</f>
        <v>20890593.620000001</v>
      </c>
      <c r="F163" s="16">
        <f>F164+F165+F166+F167+F168+F169</f>
        <v>21400.58</v>
      </c>
      <c r="G163" s="16">
        <f t="shared" si="241"/>
        <v>25233000</v>
      </c>
      <c r="H163" s="16">
        <f>H164+H165+H166+H167+H168+H169</f>
        <v>25193000</v>
      </c>
      <c r="I163" s="16">
        <f>I164+I165+I166+I167+I168+I169</f>
        <v>40000</v>
      </c>
      <c r="J163" s="16">
        <f t="shared" si="242"/>
        <v>25212600</v>
      </c>
      <c r="K163" s="16">
        <f>K164+K165+K166+K167+K168+K169</f>
        <v>25120600</v>
      </c>
      <c r="L163" s="16">
        <f>L164+L165+L166+L167+L168+L169</f>
        <v>92000</v>
      </c>
      <c r="M163" s="16">
        <f t="shared" si="243"/>
        <v>0</v>
      </c>
      <c r="N163" s="16">
        <f>N164+N165+N166+N167+N168+N169</f>
        <v>0</v>
      </c>
      <c r="O163" s="16">
        <f>O164+O165+O166+O167+O168+O169</f>
        <v>0</v>
      </c>
      <c r="P163" s="16">
        <f t="shared" si="244"/>
        <v>0</v>
      </c>
      <c r="Q163" s="16">
        <f>Q164+Q165+Q166+Q167+Q168+Q169</f>
        <v>0</v>
      </c>
      <c r="R163" s="16">
        <f>R164+R165+R166+R167+R168+R169</f>
        <v>0</v>
      </c>
      <c r="S163" s="16">
        <f t="shared" si="245"/>
        <v>25165500</v>
      </c>
      <c r="T163" s="16">
        <f>T164+T165+T166+T167+T168+T169</f>
        <v>25130000</v>
      </c>
      <c r="U163" s="16">
        <f>U164+U165+U166+U167+U168+U169</f>
        <v>35500</v>
      </c>
      <c r="V163" s="16">
        <f t="shared" si="246"/>
        <v>32504700</v>
      </c>
      <c r="W163" s="16">
        <f>W164+W165+W166+W167+W168+W169</f>
        <v>32469200</v>
      </c>
      <c r="X163" s="16">
        <f>X164+X165+X166+X167+X168+X169</f>
        <v>35500</v>
      </c>
      <c r="Y163" s="2"/>
      <c r="Z163" s="2"/>
    </row>
    <row r="164" spans="1:26" ht="16.5" thickTop="1" thickBot="1">
      <c r="A164" s="13" t="str">
        <f t="shared" si="198"/>
        <v>a</v>
      </c>
      <c r="B164" s="3" t="s">
        <v>0</v>
      </c>
      <c r="C164" s="4" t="s">
        <v>182</v>
      </c>
      <c r="D164" s="17">
        <f t="shared" si="240"/>
        <v>16688258.18</v>
      </c>
      <c r="E164" s="17">
        <f>16161357.74+518900.44</f>
        <v>16680258.18</v>
      </c>
      <c r="F164" s="17">
        <v>8000</v>
      </c>
      <c r="G164" s="17">
        <f t="shared" si="241"/>
        <v>18976000</v>
      </c>
      <c r="H164" s="17">
        <v>18976000</v>
      </c>
      <c r="I164" s="17"/>
      <c r="J164" s="17">
        <f t="shared" si="242"/>
        <v>18978000</v>
      </c>
      <c r="K164" s="17">
        <v>18945000</v>
      </c>
      <c r="L164" s="17">
        <v>33000</v>
      </c>
      <c r="M164" s="17">
        <f t="shared" si="243"/>
        <v>0</v>
      </c>
      <c r="N164" s="17"/>
      <c r="O164" s="17"/>
      <c r="P164" s="17">
        <f t="shared" si="244"/>
        <v>0</v>
      </c>
      <c r="Q164" s="17"/>
      <c r="R164" s="17"/>
      <c r="S164" s="17">
        <f t="shared" si="245"/>
        <v>18984000</v>
      </c>
      <c r="T164" s="17">
        <v>18964000</v>
      </c>
      <c r="U164" s="17">
        <v>20000</v>
      </c>
      <c r="V164" s="17">
        <f t="shared" si="246"/>
        <v>24976600</v>
      </c>
      <c r="W164" s="17">
        <v>24956600</v>
      </c>
      <c r="X164" s="17">
        <v>20000</v>
      </c>
      <c r="Y164" s="2"/>
      <c r="Z164" s="2"/>
    </row>
    <row r="165" spans="1:26" ht="16.5" thickTop="1" thickBot="1">
      <c r="A165" s="13" t="str">
        <f t="shared" si="198"/>
        <v>a</v>
      </c>
      <c r="B165" s="3" t="s">
        <v>0</v>
      </c>
      <c r="C165" s="4" t="s">
        <v>133</v>
      </c>
      <c r="D165" s="17">
        <f t="shared" si="240"/>
        <v>3921284.8800000004</v>
      </c>
      <c r="E165" s="17">
        <f>3743700.22+168054.48</f>
        <v>3911754.7</v>
      </c>
      <c r="F165" s="17">
        <v>9530.18</v>
      </c>
      <c r="G165" s="17">
        <f t="shared" si="241"/>
        <v>6040000</v>
      </c>
      <c r="H165" s="17">
        <v>6000000</v>
      </c>
      <c r="I165" s="17">
        <v>40000</v>
      </c>
      <c r="J165" s="17">
        <f t="shared" si="242"/>
        <v>5927300</v>
      </c>
      <c r="K165" s="17">
        <v>5872300</v>
      </c>
      <c r="L165" s="17">
        <v>55000</v>
      </c>
      <c r="M165" s="17">
        <f t="shared" si="243"/>
        <v>0</v>
      </c>
      <c r="N165" s="17"/>
      <c r="O165" s="17"/>
      <c r="P165" s="17">
        <f t="shared" si="244"/>
        <v>0</v>
      </c>
      <c r="Q165" s="17"/>
      <c r="R165" s="17"/>
      <c r="S165" s="17">
        <f t="shared" si="245"/>
        <v>5896000</v>
      </c>
      <c r="T165" s="17">
        <v>5883000</v>
      </c>
      <c r="U165" s="17">
        <v>13000</v>
      </c>
      <c r="V165" s="17">
        <f t="shared" si="246"/>
        <v>7214700</v>
      </c>
      <c r="W165" s="17">
        <v>7201700</v>
      </c>
      <c r="X165" s="17">
        <v>13000</v>
      </c>
      <c r="Y165" s="2"/>
      <c r="Z165" s="2"/>
    </row>
    <row r="166" spans="1:26" s="8" customFormat="1" ht="16.5" thickTop="1" thickBot="1">
      <c r="A166" s="13" t="str">
        <f t="shared" si="198"/>
        <v>b</v>
      </c>
      <c r="B166" s="3"/>
      <c r="C166" s="4" t="s">
        <v>132</v>
      </c>
      <c r="D166" s="17">
        <f t="shared" si="240"/>
        <v>0</v>
      </c>
      <c r="E166" s="17"/>
      <c r="F166" s="17"/>
      <c r="G166" s="17">
        <f t="shared" si="241"/>
        <v>0</v>
      </c>
      <c r="H166" s="17"/>
      <c r="I166" s="17"/>
      <c r="J166" s="17">
        <f t="shared" si="242"/>
        <v>0</v>
      </c>
      <c r="K166" s="17"/>
      <c r="L166" s="17"/>
      <c r="M166" s="17">
        <f t="shared" si="243"/>
        <v>0</v>
      </c>
      <c r="N166" s="17"/>
      <c r="O166" s="17"/>
      <c r="P166" s="17">
        <f t="shared" si="244"/>
        <v>0</v>
      </c>
      <c r="Q166" s="17"/>
      <c r="R166" s="17"/>
      <c r="S166" s="17">
        <f t="shared" si="245"/>
        <v>0</v>
      </c>
      <c r="T166" s="17"/>
      <c r="U166" s="17"/>
      <c r="V166" s="17">
        <f t="shared" si="246"/>
        <v>0</v>
      </c>
      <c r="W166" s="17"/>
      <c r="X166" s="17"/>
      <c r="Y166" s="2"/>
      <c r="Z166" s="2"/>
    </row>
    <row r="167" spans="1:26" ht="16.5" thickTop="1" thickBot="1">
      <c r="A167" s="13" t="str">
        <f t="shared" si="198"/>
        <v>a</v>
      </c>
      <c r="B167" s="3" t="s">
        <v>0</v>
      </c>
      <c r="C167" s="4" t="s">
        <v>148</v>
      </c>
      <c r="D167" s="17">
        <f t="shared" si="240"/>
        <v>39168</v>
      </c>
      <c r="E167" s="17">
        <v>39168</v>
      </c>
      <c r="F167" s="17"/>
      <c r="G167" s="17">
        <f t="shared" si="241"/>
        <v>3000</v>
      </c>
      <c r="H167" s="17">
        <v>3000</v>
      </c>
      <c r="I167" s="17"/>
      <c r="J167" s="17">
        <f t="shared" si="242"/>
        <v>43200</v>
      </c>
      <c r="K167" s="17">
        <v>43200</v>
      </c>
      <c r="L167" s="17"/>
      <c r="M167" s="17">
        <f t="shared" si="243"/>
        <v>0</v>
      </c>
      <c r="N167" s="17"/>
      <c r="O167" s="17"/>
      <c r="P167" s="17">
        <f t="shared" si="244"/>
        <v>0</v>
      </c>
      <c r="Q167" s="17"/>
      <c r="R167" s="17"/>
      <c r="S167" s="17">
        <f t="shared" si="245"/>
        <v>45000</v>
      </c>
      <c r="T167" s="17">
        <v>45000</v>
      </c>
      <c r="U167" s="17"/>
      <c r="V167" s="17">
        <f t="shared" si="246"/>
        <v>45000</v>
      </c>
      <c r="W167" s="17">
        <v>45000</v>
      </c>
      <c r="X167" s="17"/>
      <c r="Y167" s="2"/>
      <c r="Z167" s="2"/>
    </row>
    <row r="168" spans="1:26" ht="16.5" thickTop="1" thickBot="1">
      <c r="A168" s="13" t="str">
        <f t="shared" si="198"/>
        <v>a</v>
      </c>
      <c r="B168" s="3" t="s">
        <v>0</v>
      </c>
      <c r="C168" s="4" t="s">
        <v>134</v>
      </c>
      <c r="D168" s="17">
        <f t="shared" si="240"/>
        <v>212273.32</v>
      </c>
      <c r="E168" s="17">
        <f>206505.5+5767.82</f>
        <v>212273.32</v>
      </c>
      <c r="F168" s="17"/>
      <c r="G168" s="17">
        <f t="shared" si="241"/>
        <v>149000</v>
      </c>
      <c r="H168" s="17">
        <v>149000</v>
      </c>
      <c r="I168" s="17"/>
      <c r="J168" s="17">
        <f t="shared" si="242"/>
        <v>196000</v>
      </c>
      <c r="K168" s="17">
        <v>196000</v>
      </c>
      <c r="L168" s="17"/>
      <c r="M168" s="17">
        <f t="shared" si="243"/>
        <v>0</v>
      </c>
      <c r="N168" s="17"/>
      <c r="O168" s="17"/>
      <c r="P168" s="17">
        <f t="shared" si="244"/>
        <v>0</v>
      </c>
      <c r="Q168" s="17"/>
      <c r="R168" s="17"/>
      <c r="S168" s="17">
        <f t="shared" si="245"/>
        <v>173000</v>
      </c>
      <c r="T168" s="17">
        <v>173000</v>
      </c>
      <c r="U168" s="17"/>
      <c r="V168" s="17">
        <f t="shared" si="246"/>
        <v>200000</v>
      </c>
      <c r="W168" s="17">
        <v>200000</v>
      </c>
      <c r="X168" s="17"/>
      <c r="Y168" s="2"/>
      <c r="Z168" s="2"/>
    </row>
    <row r="169" spans="1:26" ht="16.5" thickTop="1" thickBot="1">
      <c r="A169" s="13" t="str">
        <f t="shared" si="198"/>
        <v>a</v>
      </c>
      <c r="B169" s="3" t="s">
        <v>0</v>
      </c>
      <c r="C169" s="4" t="s">
        <v>129</v>
      </c>
      <c r="D169" s="17">
        <f t="shared" si="240"/>
        <v>51009.820000000007</v>
      </c>
      <c r="E169" s="17">
        <f>E170+E171</f>
        <v>47139.420000000006</v>
      </c>
      <c r="F169" s="17">
        <f>F170+F171</f>
        <v>3870.4</v>
      </c>
      <c r="G169" s="17">
        <f t="shared" si="241"/>
        <v>65000</v>
      </c>
      <c r="H169" s="17">
        <f>H170+H171</f>
        <v>65000</v>
      </c>
      <c r="I169" s="17">
        <f>I170+I171</f>
        <v>0</v>
      </c>
      <c r="J169" s="17">
        <f t="shared" si="242"/>
        <v>68100</v>
      </c>
      <c r="K169" s="17">
        <f>K170+K171</f>
        <v>64100</v>
      </c>
      <c r="L169" s="17">
        <f>L170+L171</f>
        <v>4000</v>
      </c>
      <c r="M169" s="17">
        <f t="shared" si="243"/>
        <v>0</v>
      </c>
      <c r="N169" s="17">
        <f>N170+N171</f>
        <v>0</v>
      </c>
      <c r="O169" s="17">
        <f>O170+O171</f>
        <v>0</v>
      </c>
      <c r="P169" s="17">
        <f t="shared" si="244"/>
        <v>0</v>
      </c>
      <c r="Q169" s="17">
        <f>Q170+Q171</f>
        <v>0</v>
      </c>
      <c r="R169" s="17">
        <f>R170+R171</f>
        <v>0</v>
      </c>
      <c r="S169" s="17">
        <f t="shared" si="245"/>
        <v>67500</v>
      </c>
      <c r="T169" s="17">
        <f>T170</f>
        <v>65000</v>
      </c>
      <c r="U169" s="17">
        <f>U170+U171</f>
        <v>2500</v>
      </c>
      <c r="V169" s="17">
        <f t="shared" si="246"/>
        <v>68400</v>
      </c>
      <c r="W169" s="17">
        <f>W170+W171</f>
        <v>65900</v>
      </c>
      <c r="X169" s="17">
        <f>X170+X171</f>
        <v>2500</v>
      </c>
      <c r="Y169" s="2"/>
      <c r="Z169" s="2"/>
    </row>
    <row r="170" spans="1:26" ht="27" thickTop="1" thickBot="1">
      <c r="A170" s="13" t="str">
        <f t="shared" si="198"/>
        <v>a</v>
      </c>
      <c r="B170" s="3" t="s">
        <v>0</v>
      </c>
      <c r="C170" s="11" t="s">
        <v>15</v>
      </c>
      <c r="D170" s="19">
        <f t="shared" si="240"/>
        <v>48878.610000000008</v>
      </c>
      <c r="E170" s="19">
        <f>42107.91+2900.3</f>
        <v>45008.210000000006</v>
      </c>
      <c r="F170" s="19">
        <v>3870.4</v>
      </c>
      <c r="G170" s="19">
        <f t="shared" si="241"/>
        <v>65000</v>
      </c>
      <c r="H170" s="19">
        <v>65000</v>
      </c>
      <c r="I170" s="19"/>
      <c r="J170" s="19">
        <f t="shared" si="242"/>
        <v>68100</v>
      </c>
      <c r="K170" s="19">
        <v>64100</v>
      </c>
      <c r="L170" s="19">
        <v>4000</v>
      </c>
      <c r="M170" s="19">
        <f t="shared" si="243"/>
        <v>0</v>
      </c>
      <c r="N170" s="19"/>
      <c r="O170" s="19"/>
      <c r="P170" s="19">
        <f t="shared" si="244"/>
        <v>0</v>
      </c>
      <c r="Q170" s="19"/>
      <c r="R170" s="19"/>
      <c r="S170" s="19">
        <f t="shared" si="245"/>
        <v>67500</v>
      </c>
      <c r="T170" s="19">
        <v>65000</v>
      </c>
      <c r="U170" s="19">
        <v>2500</v>
      </c>
      <c r="V170" s="19">
        <f t="shared" si="246"/>
        <v>68400</v>
      </c>
      <c r="W170" s="19">
        <v>65900</v>
      </c>
      <c r="X170" s="19">
        <v>2500</v>
      </c>
      <c r="Y170" s="2"/>
      <c r="Z170" s="2"/>
    </row>
    <row r="171" spans="1:26" ht="27" thickTop="1" thickBot="1">
      <c r="A171" s="13" t="str">
        <f t="shared" si="198"/>
        <v>a</v>
      </c>
      <c r="B171" s="3" t="s">
        <v>0</v>
      </c>
      <c r="C171" s="11" t="s">
        <v>16</v>
      </c>
      <c r="D171" s="19">
        <f t="shared" si="240"/>
        <v>2131.21</v>
      </c>
      <c r="E171" s="19">
        <v>2131.21</v>
      </c>
      <c r="F171" s="19"/>
      <c r="G171" s="19">
        <f t="shared" si="241"/>
        <v>0</v>
      </c>
      <c r="H171" s="19"/>
      <c r="I171" s="19"/>
      <c r="J171" s="19">
        <f t="shared" si="242"/>
        <v>0</v>
      </c>
      <c r="K171" s="19"/>
      <c r="L171" s="19"/>
      <c r="M171" s="19">
        <f t="shared" si="243"/>
        <v>0</v>
      </c>
      <c r="N171" s="19"/>
      <c r="O171" s="19"/>
      <c r="P171" s="19">
        <f t="shared" si="244"/>
        <v>0</v>
      </c>
      <c r="Q171" s="19"/>
      <c r="R171" s="19"/>
      <c r="S171" s="19">
        <f t="shared" si="245"/>
        <v>0</v>
      </c>
      <c r="T171" s="19"/>
      <c r="U171" s="19"/>
      <c r="V171" s="19">
        <f t="shared" si="246"/>
        <v>0</v>
      </c>
      <c r="W171" s="19"/>
      <c r="X171" s="19"/>
      <c r="Y171" s="2"/>
      <c r="Z171" s="2"/>
    </row>
    <row r="172" spans="1:26" ht="16.5" thickTop="1" thickBot="1">
      <c r="A172" s="13" t="str">
        <f t="shared" si="198"/>
        <v>a</v>
      </c>
      <c r="B172" s="3" t="s">
        <v>0</v>
      </c>
      <c r="C172" s="10" t="s">
        <v>17</v>
      </c>
      <c r="D172" s="16">
        <f t="shared" si="240"/>
        <v>892131.1</v>
      </c>
      <c r="E172" s="16">
        <v>892131.1</v>
      </c>
      <c r="F172" s="16">
        <v>0</v>
      </c>
      <c r="G172" s="16">
        <f t="shared" si="241"/>
        <v>320000</v>
      </c>
      <c r="H172" s="16">
        <v>320000</v>
      </c>
      <c r="I172" s="16">
        <v>0</v>
      </c>
      <c r="J172" s="16">
        <f t="shared" si="242"/>
        <v>320000</v>
      </c>
      <c r="K172" s="16">
        <v>320000</v>
      </c>
      <c r="L172" s="16">
        <v>0</v>
      </c>
      <c r="M172" s="16">
        <f t="shared" si="243"/>
        <v>0</v>
      </c>
      <c r="N172" s="16">
        <v>0</v>
      </c>
      <c r="O172" s="16">
        <v>0</v>
      </c>
      <c r="P172" s="16">
        <f t="shared" si="244"/>
        <v>0</v>
      </c>
      <c r="Q172" s="16">
        <v>0</v>
      </c>
      <c r="R172" s="16">
        <v>0</v>
      </c>
      <c r="S172" s="16">
        <f t="shared" si="245"/>
        <v>320000</v>
      </c>
      <c r="T172" s="16">
        <v>320000</v>
      </c>
      <c r="U172" s="16">
        <v>0</v>
      </c>
      <c r="V172" s="16">
        <f t="shared" si="246"/>
        <v>1941200</v>
      </c>
      <c r="W172" s="16">
        <v>1941200</v>
      </c>
      <c r="X172" s="16">
        <v>0</v>
      </c>
      <c r="Y172" s="2"/>
      <c r="Z172" s="2"/>
    </row>
    <row r="173" spans="1:26" ht="16.5" thickTop="1" thickBot="1">
      <c r="A173" s="13" t="str">
        <f t="shared" si="198"/>
        <v>b</v>
      </c>
      <c r="B173" s="3" t="s">
        <v>0</v>
      </c>
      <c r="C173" s="10" t="s">
        <v>18</v>
      </c>
      <c r="D173" s="16">
        <f t="shared" si="240"/>
        <v>0</v>
      </c>
      <c r="E173" s="16">
        <v>0</v>
      </c>
      <c r="F173" s="16">
        <v>0</v>
      </c>
      <c r="G173" s="16">
        <f t="shared" si="241"/>
        <v>0</v>
      </c>
      <c r="H173" s="16">
        <v>0</v>
      </c>
      <c r="I173" s="16">
        <v>0</v>
      </c>
      <c r="J173" s="16">
        <f t="shared" si="242"/>
        <v>0</v>
      </c>
      <c r="K173" s="16">
        <v>0</v>
      </c>
      <c r="L173" s="16">
        <v>0</v>
      </c>
      <c r="M173" s="16">
        <f t="shared" si="243"/>
        <v>0</v>
      </c>
      <c r="N173" s="16">
        <v>0</v>
      </c>
      <c r="O173" s="16">
        <v>0</v>
      </c>
      <c r="P173" s="16">
        <f t="shared" si="244"/>
        <v>0</v>
      </c>
      <c r="Q173" s="16">
        <v>0</v>
      </c>
      <c r="R173" s="16">
        <v>0</v>
      </c>
      <c r="S173" s="16">
        <f t="shared" si="245"/>
        <v>0</v>
      </c>
      <c r="T173" s="16">
        <v>0</v>
      </c>
      <c r="U173" s="16">
        <v>0</v>
      </c>
      <c r="V173" s="16">
        <f t="shared" si="246"/>
        <v>0</v>
      </c>
      <c r="W173" s="16">
        <v>0</v>
      </c>
      <c r="X173" s="16">
        <v>0</v>
      </c>
      <c r="Y173" s="2"/>
      <c r="Z173" s="2"/>
    </row>
    <row r="174" spans="1:26" ht="31.5" thickTop="1" thickBot="1">
      <c r="A174" s="13" t="str">
        <f t="shared" si="198"/>
        <v>a</v>
      </c>
      <c r="B174" s="3" t="s">
        <v>32</v>
      </c>
      <c r="C174" s="6" t="s">
        <v>241</v>
      </c>
      <c r="D174" s="14">
        <f t="shared" si="240"/>
        <v>95955.51</v>
      </c>
      <c r="E174" s="14">
        <f>E177+E186+E187</f>
        <v>95955.51</v>
      </c>
      <c r="F174" s="14">
        <f>F177+F186+F187</f>
        <v>0</v>
      </c>
      <c r="G174" s="14">
        <f t="shared" si="241"/>
        <v>101000</v>
      </c>
      <c r="H174" s="14">
        <f>H177+H186+H187</f>
        <v>101000</v>
      </c>
      <c r="I174" s="14">
        <f>I177+I186+I187</f>
        <v>0</v>
      </c>
      <c r="J174" s="14">
        <f t="shared" si="242"/>
        <v>191000</v>
      </c>
      <c r="K174" s="14">
        <f>K177+K186+K187</f>
        <v>191000</v>
      </c>
      <c r="L174" s="14">
        <f>L177+L186+L187</f>
        <v>0</v>
      </c>
      <c r="M174" s="14">
        <f t="shared" si="243"/>
        <v>0</v>
      </c>
      <c r="N174" s="14">
        <f>N177+N186+N187</f>
        <v>0</v>
      </c>
      <c r="O174" s="14">
        <f>O177+O186+O187</f>
        <v>0</v>
      </c>
      <c r="P174" s="14">
        <f t="shared" si="244"/>
        <v>0</v>
      </c>
      <c r="Q174" s="14">
        <f>Q177+Q186+Q187</f>
        <v>0</v>
      </c>
      <c r="R174" s="14">
        <f>R177+R186+R187</f>
        <v>0</v>
      </c>
      <c r="S174" s="14">
        <f t="shared" si="245"/>
        <v>181000</v>
      </c>
      <c r="T174" s="14">
        <f>T177+T186+T187</f>
        <v>181000</v>
      </c>
      <c r="U174" s="14">
        <f>U177+U186+U187</f>
        <v>0</v>
      </c>
      <c r="V174" s="14">
        <f t="shared" si="246"/>
        <v>181000</v>
      </c>
      <c r="W174" s="14">
        <f>W177+W186+W187</f>
        <v>181000</v>
      </c>
      <c r="X174" s="14">
        <f>X177+X186+X187</f>
        <v>0</v>
      </c>
      <c r="Y174" s="5" t="s">
        <v>135</v>
      </c>
      <c r="Z174" s="5" t="s">
        <v>197</v>
      </c>
    </row>
    <row r="175" spans="1:26" s="8" customFormat="1" ht="16.5" thickTop="1" thickBot="1">
      <c r="A175" s="13" t="str">
        <f t="shared" si="198"/>
        <v>b</v>
      </c>
      <c r="B175" s="3"/>
      <c r="C175" s="9" t="s">
        <v>12</v>
      </c>
      <c r="D175" s="15">
        <f t="shared" si="240"/>
        <v>0</v>
      </c>
      <c r="E175" s="15">
        <v>0</v>
      </c>
      <c r="F175" s="15">
        <v>0</v>
      </c>
      <c r="G175" s="15">
        <f t="shared" si="241"/>
        <v>0</v>
      </c>
      <c r="H175" s="15">
        <v>0</v>
      </c>
      <c r="I175" s="15">
        <v>0</v>
      </c>
      <c r="J175" s="15">
        <f t="shared" si="242"/>
        <v>0</v>
      </c>
      <c r="K175" s="15">
        <v>0</v>
      </c>
      <c r="L175" s="15">
        <v>0</v>
      </c>
      <c r="M175" s="15">
        <f t="shared" si="243"/>
        <v>0</v>
      </c>
      <c r="N175" s="15">
        <v>0</v>
      </c>
      <c r="O175" s="15">
        <v>0</v>
      </c>
      <c r="P175" s="15">
        <f t="shared" si="244"/>
        <v>0</v>
      </c>
      <c r="Q175" s="15">
        <v>0</v>
      </c>
      <c r="R175" s="15">
        <v>0</v>
      </c>
      <c r="S175" s="15">
        <f t="shared" si="245"/>
        <v>0</v>
      </c>
      <c r="T175" s="15">
        <v>0</v>
      </c>
      <c r="U175" s="15">
        <v>0</v>
      </c>
      <c r="V175" s="15">
        <f t="shared" si="246"/>
        <v>0</v>
      </c>
      <c r="W175" s="15">
        <v>0</v>
      </c>
      <c r="X175" s="15">
        <v>0</v>
      </c>
      <c r="Y175" s="5"/>
      <c r="Z175" s="5"/>
    </row>
    <row r="176" spans="1:26" s="8" customFormat="1" ht="16.5" thickTop="1" thickBot="1">
      <c r="A176" s="13" t="str">
        <f t="shared" si="198"/>
        <v>b</v>
      </c>
      <c r="B176" s="3"/>
      <c r="C176" s="9" t="s">
        <v>13</v>
      </c>
      <c r="D176" s="15">
        <f t="shared" si="240"/>
        <v>0</v>
      </c>
      <c r="E176" s="15">
        <v>0</v>
      </c>
      <c r="F176" s="15">
        <v>0</v>
      </c>
      <c r="G176" s="15">
        <f t="shared" si="241"/>
        <v>0</v>
      </c>
      <c r="H176" s="15">
        <v>0</v>
      </c>
      <c r="I176" s="15">
        <v>0</v>
      </c>
      <c r="J176" s="15">
        <f t="shared" si="242"/>
        <v>0</v>
      </c>
      <c r="K176" s="15">
        <v>0</v>
      </c>
      <c r="L176" s="15">
        <v>0</v>
      </c>
      <c r="M176" s="15">
        <f t="shared" si="243"/>
        <v>0</v>
      </c>
      <c r="N176" s="15">
        <v>0</v>
      </c>
      <c r="O176" s="15">
        <v>0</v>
      </c>
      <c r="P176" s="15">
        <f t="shared" si="244"/>
        <v>0</v>
      </c>
      <c r="Q176" s="15">
        <v>0</v>
      </c>
      <c r="R176" s="15">
        <v>0</v>
      </c>
      <c r="S176" s="15">
        <f t="shared" si="245"/>
        <v>0</v>
      </c>
      <c r="T176" s="15">
        <v>0</v>
      </c>
      <c r="U176" s="15">
        <v>0</v>
      </c>
      <c r="V176" s="15">
        <f t="shared" si="246"/>
        <v>0</v>
      </c>
      <c r="W176" s="15">
        <v>0</v>
      </c>
      <c r="X176" s="15">
        <v>0</v>
      </c>
      <c r="Y176" s="5"/>
      <c r="Z176" s="5"/>
    </row>
    <row r="177" spans="1:26" ht="16.5" thickTop="1" thickBot="1">
      <c r="A177" s="13" t="str">
        <f t="shared" si="198"/>
        <v>a</v>
      </c>
      <c r="B177" s="3" t="s">
        <v>0</v>
      </c>
      <c r="C177" s="10" t="s">
        <v>14</v>
      </c>
      <c r="D177" s="16">
        <f t="shared" si="240"/>
        <v>95955.51</v>
      </c>
      <c r="E177" s="16">
        <f>E178+E179+E180+E181+E182+E183</f>
        <v>95955.51</v>
      </c>
      <c r="F177" s="16">
        <f>F178+F179+F180+F181+F182+F183</f>
        <v>0</v>
      </c>
      <c r="G177" s="16">
        <f t="shared" si="241"/>
        <v>101000</v>
      </c>
      <c r="H177" s="16">
        <f>H178+H179+H180+H181+H182+H183</f>
        <v>101000</v>
      </c>
      <c r="I177" s="16">
        <f>I178+I179+I180+I181+I182+I183</f>
        <v>0</v>
      </c>
      <c r="J177" s="16">
        <f t="shared" si="242"/>
        <v>191000</v>
      </c>
      <c r="K177" s="16">
        <f>K178+K179+K180+K181+K182+K183</f>
        <v>191000</v>
      </c>
      <c r="L177" s="16">
        <f>L178+L179+L180+L181+L182+L183</f>
        <v>0</v>
      </c>
      <c r="M177" s="16">
        <f t="shared" si="243"/>
        <v>0</v>
      </c>
      <c r="N177" s="16">
        <f>N178+N179+N180+N181+N182+N183</f>
        <v>0</v>
      </c>
      <c r="O177" s="16">
        <f>O178+O179+O180+O181+O182+O183</f>
        <v>0</v>
      </c>
      <c r="P177" s="16">
        <f t="shared" si="244"/>
        <v>0</v>
      </c>
      <c r="Q177" s="16">
        <f>Q178+Q179+Q180+Q181+Q182+Q183</f>
        <v>0</v>
      </c>
      <c r="R177" s="16">
        <f>R178+R179+R180+R181+R182+R183</f>
        <v>0</v>
      </c>
      <c r="S177" s="16">
        <f t="shared" si="245"/>
        <v>181000</v>
      </c>
      <c r="T177" s="16">
        <f>T178+T179+T180+T181+T182+T183</f>
        <v>181000</v>
      </c>
      <c r="U177" s="16">
        <f>U178+U179+U180+U181+U182+U183</f>
        <v>0</v>
      </c>
      <c r="V177" s="16">
        <f t="shared" si="246"/>
        <v>181000</v>
      </c>
      <c r="W177" s="16">
        <f>W178+W179+W180+W181+W182+W183</f>
        <v>181000</v>
      </c>
      <c r="X177" s="16">
        <f>X178+X179+X180+X181+X182+X183</f>
        <v>0</v>
      </c>
      <c r="Y177" s="2"/>
      <c r="Z177" s="2"/>
    </row>
    <row r="178" spans="1:26" s="8" customFormat="1" ht="16.5" thickTop="1" thickBot="1">
      <c r="A178" s="13" t="str">
        <f t="shared" si="198"/>
        <v>b</v>
      </c>
      <c r="B178" s="3"/>
      <c r="C178" s="4" t="s">
        <v>182</v>
      </c>
      <c r="D178" s="17">
        <f t="shared" si="240"/>
        <v>0</v>
      </c>
      <c r="E178" s="17"/>
      <c r="F178" s="17"/>
      <c r="G178" s="17">
        <f t="shared" si="241"/>
        <v>0</v>
      </c>
      <c r="H178" s="17"/>
      <c r="I178" s="17"/>
      <c r="J178" s="17">
        <f t="shared" si="242"/>
        <v>0</v>
      </c>
      <c r="K178" s="17"/>
      <c r="L178" s="17"/>
      <c r="M178" s="17">
        <f t="shared" si="243"/>
        <v>0</v>
      </c>
      <c r="N178" s="17"/>
      <c r="O178" s="17"/>
      <c r="P178" s="17">
        <f t="shared" si="244"/>
        <v>0</v>
      </c>
      <c r="Q178" s="17"/>
      <c r="R178" s="17"/>
      <c r="S178" s="17">
        <f t="shared" si="245"/>
        <v>0</v>
      </c>
      <c r="T178" s="17"/>
      <c r="U178" s="17"/>
      <c r="V178" s="17">
        <f t="shared" si="246"/>
        <v>0</v>
      </c>
      <c r="W178" s="17"/>
      <c r="X178" s="17"/>
      <c r="Y178" s="2"/>
      <c r="Z178" s="2"/>
    </row>
    <row r="179" spans="1:26" ht="16.5" thickTop="1" thickBot="1">
      <c r="A179" s="13" t="str">
        <f t="shared" si="198"/>
        <v>a</v>
      </c>
      <c r="B179" s="3" t="s">
        <v>0</v>
      </c>
      <c r="C179" s="4" t="s">
        <v>133</v>
      </c>
      <c r="D179" s="17">
        <f t="shared" si="240"/>
        <v>94498.01</v>
      </c>
      <c r="E179" s="17">
        <v>94498.01</v>
      </c>
      <c r="F179" s="17"/>
      <c r="G179" s="17">
        <f t="shared" si="241"/>
        <v>100000</v>
      </c>
      <c r="H179" s="17">
        <v>100000</v>
      </c>
      <c r="I179" s="17"/>
      <c r="J179" s="17">
        <f t="shared" si="242"/>
        <v>189000</v>
      </c>
      <c r="K179" s="17">
        <v>189000</v>
      </c>
      <c r="L179" s="17"/>
      <c r="M179" s="17">
        <f t="shared" si="243"/>
        <v>0</v>
      </c>
      <c r="N179" s="17"/>
      <c r="O179" s="17"/>
      <c r="P179" s="17">
        <f t="shared" si="244"/>
        <v>0</v>
      </c>
      <c r="Q179" s="17"/>
      <c r="R179" s="17"/>
      <c r="S179" s="17">
        <f t="shared" si="245"/>
        <v>179000</v>
      </c>
      <c r="T179" s="17">
        <v>179000</v>
      </c>
      <c r="U179" s="17"/>
      <c r="V179" s="17">
        <f t="shared" si="246"/>
        <v>179000</v>
      </c>
      <c r="W179" s="17">
        <v>179000</v>
      </c>
      <c r="X179" s="17"/>
      <c r="Y179" s="2"/>
      <c r="Z179" s="2"/>
    </row>
    <row r="180" spans="1:26" s="8" customFormat="1" ht="16.5" thickTop="1" thickBot="1">
      <c r="A180" s="13" t="str">
        <f t="shared" si="198"/>
        <v>b</v>
      </c>
      <c r="B180" s="3"/>
      <c r="C180" s="4" t="s">
        <v>132</v>
      </c>
      <c r="D180" s="17">
        <f t="shared" si="240"/>
        <v>0</v>
      </c>
      <c r="E180" s="17"/>
      <c r="F180" s="17"/>
      <c r="G180" s="17">
        <f t="shared" si="241"/>
        <v>0</v>
      </c>
      <c r="H180" s="17"/>
      <c r="I180" s="17"/>
      <c r="J180" s="17">
        <f t="shared" si="242"/>
        <v>0</v>
      </c>
      <c r="K180" s="17"/>
      <c r="L180" s="17"/>
      <c r="M180" s="17">
        <f t="shared" si="243"/>
        <v>0</v>
      </c>
      <c r="N180" s="17"/>
      <c r="O180" s="17"/>
      <c r="P180" s="17">
        <f t="shared" si="244"/>
        <v>0</v>
      </c>
      <c r="Q180" s="17"/>
      <c r="R180" s="17"/>
      <c r="S180" s="17">
        <f t="shared" si="245"/>
        <v>0</v>
      </c>
      <c r="T180" s="17"/>
      <c r="U180" s="17"/>
      <c r="V180" s="17">
        <f t="shared" si="246"/>
        <v>0</v>
      </c>
      <c r="W180" s="17"/>
      <c r="X180" s="17"/>
      <c r="Y180" s="2"/>
      <c r="Z180" s="2"/>
    </row>
    <row r="181" spans="1:26" s="8" customFormat="1" ht="16.5" thickTop="1" thickBot="1">
      <c r="A181" s="13" t="str">
        <f t="shared" si="198"/>
        <v>b</v>
      </c>
      <c r="B181" s="3"/>
      <c r="C181" s="4" t="s">
        <v>148</v>
      </c>
      <c r="D181" s="17">
        <f t="shared" si="240"/>
        <v>0</v>
      </c>
      <c r="E181" s="17"/>
      <c r="F181" s="17"/>
      <c r="G181" s="17">
        <f t="shared" si="241"/>
        <v>0</v>
      </c>
      <c r="H181" s="17"/>
      <c r="I181" s="17"/>
      <c r="J181" s="17">
        <f t="shared" si="242"/>
        <v>0</v>
      </c>
      <c r="K181" s="17"/>
      <c r="L181" s="17"/>
      <c r="M181" s="17">
        <f t="shared" si="243"/>
        <v>0</v>
      </c>
      <c r="N181" s="17"/>
      <c r="O181" s="17"/>
      <c r="P181" s="17">
        <f t="shared" si="244"/>
        <v>0</v>
      </c>
      <c r="Q181" s="17"/>
      <c r="R181" s="17"/>
      <c r="S181" s="17">
        <f t="shared" si="245"/>
        <v>0</v>
      </c>
      <c r="T181" s="17"/>
      <c r="U181" s="17"/>
      <c r="V181" s="17">
        <f t="shared" si="246"/>
        <v>0</v>
      </c>
      <c r="W181" s="17"/>
      <c r="X181" s="17"/>
      <c r="Y181" s="2"/>
      <c r="Z181" s="2"/>
    </row>
    <row r="182" spans="1:26" ht="16.5" thickTop="1" thickBot="1">
      <c r="A182" s="13" t="str">
        <f t="shared" si="198"/>
        <v>b</v>
      </c>
      <c r="B182" s="3" t="s">
        <v>0</v>
      </c>
      <c r="C182" s="4" t="s">
        <v>134</v>
      </c>
      <c r="D182" s="17">
        <f t="shared" si="240"/>
        <v>0</v>
      </c>
      <c r="E182" s="17"/>
      <c r="F182" s="17"/>
      <c r="G182" s="17">
        <f t="shared" si="241"/>
        <v>0</v>
      </c>
      <c r="H182" s="17"/>
      <c r="I182" s="17"/>
      <c r="J182" s="17">
        <f t="shared" si="242"/>
        <v>0</v>
      </c>
      <c r="K182" s="17"/>
      <c r="L182" s="17"/>
      <c r="M182" s="17">
        <f t="shared" si="243"/>
        <v>0</v>
      </c>
      <c r="N182" s="17"/>
      <c r="O182" s="17"/>
      <c r="P182" s="17">
        <f t="shared" si="244"/>
        <v>0</v>
      </c>
      <c r="Q182" s="17"/>
      <c r="R182" s="17"/>
      <c r="S182" s="17">
        <f t="shared" si="245"/>
        <v>0</v>
      </c>
      <c r="T182" s="17"/>
      <c r="U182" s="17"/>
      <c r="V182" s="17">
        <f t="shared" si="246"/>
        <v>0</v>
      </c>
      <c r="W182" s="17"/>
      <c r="X182" s="17"/>
      <c r="Y182" s="2"/>
      <c r="Z182" s="2"/>
    </row>
    <row r="183" spans="1:26" ht="16.5" thickTop="1" thickBot="1">
      <c r="A183" s="13" t="str">
        <f t="shared" si="198"/>
        <v>a</v>
      </c>
      <c r="B183" s="3" t="s">
        <v>0</v>
      </c>
      <c r="C183" s="4" t="s">
        <v>129</v>
      </c>
      <c r="D183" s="17">
        <f t="shared" si="240"/>
        <v>1457.5</v>
      </c>
      <c r="E183" s="17">
        <f>E184+E185</f>
        <v>1457.5</v>
      </c>
      <c r="F183" s="17">
        <f>F184+F185</f>
        <v>0</v>
      </c>
      <c r="G183" s="17">
        <f t="shared" si="241"/>
        <v>1000</v>
      </c>
      <c r="H183" s="17">
        <f>H184+H185</f>
        <v>1000</v>
      </c>
      <c r="I183" s="17">
        <f>I184+I185</f>
        <v>0</v>
      </c>
      <c r="J183" s="17">
        <f t="shared" si="242"/>
        <v>2000</v>
      </c>
      <c r="K183" s="17">
        <f>K184+K185</f>
        <v>2000</v>
      </c>
      <c r="L183" s="17">
        <f>L184+L185</f>
        <v>0</v>
      </c>
      <c r="M183" s="17">
        <f t="shared" si="243"/>
        <v>0</v>
      </c>
      <c r="N183" s="17">
        <f>N184+N185</f>
        <v>0</v>
      </c>
      <c r="O183" s="17">
        <f>O184+O185</f>
        <v>0</v>
      </c>
      <c r="P183" s="17">
        <f t="shared" si="244"/>
        <v>0</v>
      </c>
      <c r="Q183" s="17">
        <f>Q184+Q185</f>
        <v>0</v>
      </c>
      <c r="R183" s="17">
        <f>R184+R185</f>
        <v>0</v>
      </c>
      <c r="S183" s="17">
        <f t="shared" si="245"/>
        <v>2000</v>
      </c>
      <c r="T183" s="17">
        <f>T184+T185</f>
        <v>2000</v>
      </c>
      <c r="U183" s="17">
        <f>U184+U185</f>
        <v>0</v>
      </c>
      <c r="V183" s="17">
        <f t="shared" si="246"/>
        <v>2000</v>
      </c>
      <c r="W183" s="17">
        <f>W184+W185</f>
        <v>2000</v>
      </c>
      <c r="X183" s="17">
        <f>X184+X185</f>
        <v>0</v>
      </c>
      <c r="Y183" s="2"/>
      <c r="Z183" s="2"/>
    </row>
    <row r="184" spans="1:26" ht="27" thickTop="1" thickBot="1">
      <c r="A184" s="13" t="str">
        <f t="shared" si="198"/>
        <v>a</v>
      </c>
      <c r="B184" s="3" t="s">
        <v>0</v>
      </c>
      <c r="C184" s="11" t="s">
        <v>15</v>
      </c>
      <c r="D184" s="19">
        <f t="shared" si="240"/>
        <v>1457.5</v>
      </c>
      <c r="E184" s="19">
        <v>1457.5</v>
      </c>
      <c r="F184" s="19"/>
      <c r="G184" s="19">
        <f t="shared" si="241"/>
        <v>1000</v>
      </c>
      <c r="H184" s="19">
        <v>1000</v>
      </c>
      <c r="I184" s="19"/>
      <c r="J184" s="19">
        <f t="shared" si="242"/>
        <v>2000</v>
      </c>
      <c r="K184" s="19">
        <v>2000</v>
      </c>
      <c r="L184" s="19"/>
      <c r="M184" s="19">
        <f t="shared" si="243"/>
        <v>0</v>
      </c>
      <c r="N184" s="19"/>
      <c r="O184" s="19"/>
      <c r="P184" s="19">
        <f t="shared" si="244"/>
        <v>0</v>
      </c>
      <c r="Q184" s="19"/>
      <c r="R184" s="19"/>
      <c r="S184" s="19">
        <f t="shared" si="245"/>
        <v>2000</v>
      </c>
      <c r="T184" s="19">
        <v>2000</v>
      </c>
      <c r="U184" s="19"/>
      <c r="V184" s="19">
        <f t="shared" si="246"/>
        <v>2000</v>
      </c>
      <c r="W184" s="19">
        <v>2000</v>
      </c>
      <c r="X184" s="19"/>
      <c r="Y184" s="2"/>
      <c r="Z184" s="2"/>
    </row>
    <row r="185" spans="1:26" s="8" customFormat="1" ht="27" thickTop="1" thickBot="1">
      <c r="A185" s="13" t="str">
        <f t="shared" si="198"/>
        <v>b</v>
      </c>
      <c r="B185" s="3"/>
      <c r="C185" s="11" t="s">
        <v>16</v>
      </c>
      <c r="D185" s="19">
        <f t="shared" si="240"/>
        <v>0</v>
      </c>
      <c r="E185" s="19"/>
      <c r="F185" s="19"/>
      <c r="G185" s="19">
        <f t="shared" si="241"/>
        <v>0</v>
      </c>
      <c r="H185" s="19"/>
      <c r="I185" s="19"/>
      <c r="J185" s="19">
        <f t="shared" si="242"/>
        <v>0</v>
      </c>
      <c r="K185" s="19"/>
      <c r="L185" s="19"/>
      <c r="M185" s="19">
        <f t="shared" si="243"/>
        <v>0</v>
      </c>
      <c r="N185" s="19"/>
      <c r="O185" s="19"/>
      <c r="P185" s="19">
        <f t="shared" si="244"/>
        <v>0</v>
      </c>
      <c r="Q185" s="19"/>
      <c r="R185" s="19"/>
      <c r="S185" s="19">
        <f t="shared" si="245"/>
        <v>0</v>
      </c>
      <c r="T185" s="19"/>
      <c r="U185" s="19"/>
      <c r="V185" s="19">
        <f t="shared" si="246"/>
        <v>0</v>
      </c>
      <c r="W185" s="19"/>
      <c r="X185" s="19"/>
      <c r="Y185" s="2"/>
      <c r="Z185" s="2"/>
    </row>
    <row r="186" spans="1:26" s="8" customFormat="1" ht="16.5" thickTop="1" thickBot="1">
      <c r="A186" s="13" t="str">
        <f t="shared" si="198"/>
        <v>b</v>
      </c>
      <c r="B186" s="3"/>
      <c r="C186" s="10" t="s">
        <v>17</v>
      </c>
      <c r="D186" s="16">
        <f t="shared" si="240"/>
        <v>0</v>
      </c>
      <c r="E186" s="16">
        <v>0</v>
      </c>
      <c r="F186" s="16">
        <v>0</v>
      </c>
      <c r="G186" s="16">
        <f t="shared" si="241"/>
        <v>0</v>
      </c>
      <c r="H186" s="16">
        <v>0</v>
      </c>
      <c r="I186" s="16">
        <v>0</v>
      </c>
      <c r="J186" s="16">
        <f t="shared" si="242"/>
        <v>0</v>
      </c>
      <c r="K186" s="16">
        <v>0</v>
      </c>
      <c r="L186" s="16">
        <v>0</v>
      </c>
      <c r="M186" s="16">
        <f t="shared" si="243"/>
        <v>0</v>
      </c>
      <c r="N186" s="16">
        <v>0</v>
      </c>
      <c r="O186" s="16">
        <v>0</v>
      </c>
      <c r="P186" s="16">
        <f t="shared" si="244"/>
        <v>0</v>
      </c>
      <c r="Q186" s="16">
        <v>0</v>
      </c>
      <c r="R186" s="16">
        <v>0</v>
      </c>
      <c r="S186" s="16">
        <f t="shared" si="245"/>
        <v>0</v>
      </c>
      <c r="T186" s="16">
        <v>0</v>
      </c>
      <c r="U186" s="16">
        <v>0</v>
      </c>
      <c r="V186" s="16">
        <f t="shared" si="246"/>
        <v>0</v>
      </c>
      <c r="W186" s="16">
        <v>0</v>
      </c>
      <c r="X186" s="16">
        <v>0</v>
      </c>
      <c r="Y186" s="2"/>
      <c r="Z186" s="2"/>
    </row>
    <row r="187" spans="1:26" s="8" customFormat="1" ht="16.5" thickTop="1" thickBot="1">
      <c r="A187" s="13" t="str">
        <f t="shared" si="198"/>
        <v>b</v>
      </c>
      <c r="B187" s="3"/>
      <c r="C187" s="10" t="s">
        <v>18</v>
      </c>
      <c r="D187" s="16">
        <f t="shared" si="240"/>
        <v>0</v>
      </c>
      <c r="E187" s="16">
        <v>0</v>
      </c>
      <c r="F187" s="16">
        <v>0</v>
      </c>
      <c r="G187" s="16">
        <f t="shared" si="241"/>
        <v>0</v>
      </c>
      <c r="H187" s="16">
        <v>0</v>
      </c>
      <c r="I187" s="16">
        <v>0</v>
      </c>
      <c r="J187" s="16">
        <f t="shared" si="242"/>
        <v>0</v>
      </c>
      <c r="K187" s="16">
        <v>0</v>
      </c>
      <c r="L187" s="16">
        <v>0</v>
      </c>
      <c r="M187" s="16">
        <f t="shared" si="243"/>
        <v>0</v>
      </c>
      <c r="N187" s="16">
        <v>0</v>
      </c>
      <c r="O187" s="16">
        <v>0</v>
      </c>
      <c r="P187" s="16">
        <f t="shared" si="244"/>
        <v>0</v>
      </c>
      <c r="Q187" s="16">
        <v>0</v>
      </c>
      <c r="R187" s="16">
        <v>0</v>
      </c>
      <c r="S187" s="16">
        <f t="shared" si="245"/>
        <v>0</v>
      </c>
      <c r="T187" s="16">
        <v>0</v>
      </c>
      <c r="U187" s="16">
        <v>0</v>
      </c>
      <c r="V187" s="16">
        <f t="shared" si="246"/>
        <v>0</v>
      </c>
      <c r="W187" s="16">
        <v>0</v>
      </c>
      <c r="X187" s="16">
        <v>0</v>
      </c>
      <c r="Y187" s="2"/>
      <c r="Z187" s="2"/>
    </row>
    <row r="188" spans="1:26" ht="31.5" thickTop="1" thickBot="1">
      <c r="A188" s="13" t="str">
        <f t="shared" si="198"/>
        <v>a</v>
      </c>
      <c r="B188" s="3" t="s">
        <v>33</v>
      </c>
      <c r="C188" s="6" t="s">
        <v>240</v>
      </c>
      <c r="D188" s="14">
        <f t="shared" si="240"/>
        <v>82769.83</v>
      </c>
      <c r="E188" s="14">
        <f>E191+E200+E201</f>
        <v>82769.83</v>
      </c>
      <c r="F188" s="14">
        <f>F191+F200+F201</f>
        <v>0</v>
      </c>
      <c r="G188" s="14">
        <f t="shared" si="241"/>
        <v>80000</v>
      </c>
      <c r="H188" s="14">
        <f>H191+H200+H201</f>
        <v>80000</v>
      </c>
      <c r="I188" s="14">
        <f>I191+I200+I201</f>
        <v>0</v>
      </c>
      <c r="J188" s="14">
        <f t="shared" si="242"/>
        <v>117000</v>
      </c>
      <c r="K188" s="14">
        <f>K191+K200+K201</f>
        <v>117000</v>
      </c>
      <c r="L188" s="14">
        <f>L191+L200+L201</f>
        <v>0</v>
      </c>
      <c r="M188" s="14">
        <f t="shared" si="243"/>
        <v>0</v>
      </c>
      <c r="N188" s="14">
        <f>N191+N200+N201</f>
        <v>0</v>
      </c>
      <c r="O188" s="14">
        <f>O191+O200+O201</f>
        <v>0</v>
      </c>
      <c r="P188" s="14">
        <f t="shared" si="244"/>
        <v>0</v>
      </c>
      <c r="Q188" s="14">
        <f>Q191+Q200+Q201</f>
        <v>0</v>
      </c>
      <c r="R188" s="14">
        <f>R191+R200+R201</f>
        <v>0</v>
      </c>
      <c r="S188" s="14">
        <f t="shared" si="245"/>
        <v>124000</v>
      </c>
      <c r="T188" s="14">
        <f>T191+T200+T201</f>
        <v>124000</v>
      </c>
      <c r="U188" s="14">
        <f>U191+U200+U201</f>
        <v>0</v>
      </c>
      <c r="V188" s="14">
        <f t="shared" si="246"/>
        <v>124000</v>
      </c>
      <c r="W188" s="14">
        <f>W191+W200+W201</f>
        <v>124000</v>
      </c>
      <c r="X188" s="14">
        <f>X191+X200+X201</f>
        <v>0</v>
      </c>
      <c r="Y188" s="5" t="s">
        <v>135</v>
      </c>
      <c r="Z188" s="5" t="s">
        <v>197</v>
      </c>
    </row>
    <row r="189" spans="1:26" s="8" customFormat="1" ht="16.5" thickTop="1" thickBot="1">
      <c r="A189" s="13" t="str">
        <f t="shared" si="198"/>
        <v>b</v>
      </c>
      <c r="B189" s="3"/>
      <c r="C189" s="9" t="s">
        <v>12</v>
      </c>
      <c r="D189" s="15">
        <f t="shared" si="240"/>
        <v>0</v>
      </c>
      <c r="E189" s="15">
        <v>0</v>
      </c>
      <c r="F189" s="15">
        <v>0</v>
      </c>
      <c r="G189" s="15">
        <f t="shared" si="241"/>
        <v>0</v>
      </c>
      <c r="H189" s="15">
        <v>0</v>
      </c>
      <c r="I189" s="15">
        <v>0</v>
      </c>
      <c r="J189" s="15">
        <f t="shared" si="242"/>
        <v>0</v>
      </c>
      <c r="K189" s="15">
        <v>0</v>
      </c>
      <c r="L189" s="15">
        <v>0</v>
      </c>
      <c r="M189" s="15">
        <f t="shared" si="243"/>
        <v>0</v>
      </c>
      <c r="N189" s="15">
        <v>0</v>
      </c>
      <c r="O189" s="15">
        <v>0</v>
      </c>
      <c r="P189" s="15">
        <f t="shared" si="244"/>
        <v>0</v>
      </c>
      <c r="Q189" s="15">
        <v>0</v>
      </c>
      <c r="R189" s="15">
        <v>0</v>
      </c>
      <c r="S189" s="15">
        <f t="shared" si="245"/>
        <v>0</v>
      </c>
      <c r="T189" s="15">
        <v>0</v>
      </c>
      <c r="U189" s="15">
        <v>0</v>
      </c>
      <c r="V189" s="15">
        <f t="shared" si="246"/>
        <v>0</v>
      </c>
      <c r="W189" s="15">
        <v>0</v>
      </c>
      <c r="X189" s="15">
        <v>0</v>
      </c>
      <c r="Y189" s="5"/>
      <c r="Z189" s="5"/>
    </row>
    <row r="190" spans="1:26" s="8" customFormat="1" ht="16.5" thickTop="1" thickBot="1">
      <c r="A190" s="13" t="str">
        <f t="shared" si="198"/>
        <v>b</v>
      </c>
      <c r="B190" s="3"/>
      <c r="C190" s="9" t="s">
        <v>13</v>
      </c>
      <c r="D190" s="15">
        <f t="shared" si="240"/>
        <v>0</v>
      </c>
      <c r="E190" s="15">
        <v>0</v>
      </c>
      <c r="F190" s="15">
        <v>0</v>
      </c>
      <c r="G190" s="15">
        <f t="shared" si="241"/>
        <v>0</v>
      </c>
      <c r="H190" s="15">
        <v>0</v>
      </c>
      <c r="I190" s="15">
        <v>0</v>
      </c>
      <c r="J190" s="15">
        <f t="shared" si="242"/>
        <v>0</v>
      </c>
      <c r="K190" s="15">
        <v>0</v>
      </c>
      <c r="L190" s="15">
        <v>0</v>
      </c>
      <c r="M190" s="15">
        <f t="shared" si="243"/>
        <v>0</v>
      </c>
      <c r="N190" s="15">
        <v>0</v>
      </c>
      <c r="O190" s="15">
        <v>0</v>
      </c>
      <c r="P190" s="15">
        <f t="shared" si="244"/>
        <v>0</v>
      </c>
      <c r="Q190" s="15">
        <v>0</v>
      </c>
      <c r="R190" s="15">
        <v>0</v>
      </c>
      <c r="S190" s="15">
        <f t="shared" si="245"/>
        <v>0</v>
      </c>
      <c r="T190" s="15">
        <v>0</v>
      </c>
      <c r="U190" s="15">
        <v>0</v>
      </c>
      <c r="V190" s="15">
        <f t="shared" si="246"/>
        <v>0</v>
      </c>
      <c r="W190" s="15">
        <v>0</v>
      </c>
      <c r="X190" s="15">
        <v>0</v>
      </c>
      <c r="Y190" s="5"/>
      <c r="Z190" s="5"/>
    </row>
    <row r="191" spans="1:26" ht="16.5" thickTop="1" thickBot="1">
      <c r="A191" s="13" t="str">
        <f t="shared" si="198"/>
        <v>a</v>
      </c>
      <c r="B191" s="3" t="s">
        <v>0</v>
      </c>
      <c r="C191" s="10" t="s">
        <v>14</v>
      </c>
      <c r="D191" s="16">
        <f t="shared" si="240"/>
        <v>82769.83</v>
      </c>
      <c r="E191" s="16">
        <f>E192+E193+E194+E195+E196+E197</f>
        <v>82769.83</v>
      </c>
      <c r="F191" s="16">
        <f>F192+F193+F194+F195+F196+F197</f>
        <v>0</v>
      </c>
      <c r="G191" s="16">
        <f t="shared" si="241"/>
        <v>80000</v>
      </c>
      <c r="H191" s="16">
        <f>H192+H193+H194+H195+H196+H197</f>
        <v>80000</v>
      </c>
      <c r="I191" s="16">
        <f>I192+I193+I194+I195+I196+I197</f>
        <v>0</v>
      </c>
      <c r="J191" s="16">
        <f t="shared" si="242"/>
        <v>117000</v>
      </c>
      <c r="K191" s="16">
        <f>K192+K193+K194+K195+K196+K197</f>
        <v>117000</v>
      </c>
      <c r="L191" s="16">
        <f>L192+L193+L194+L195+L196+L197</f>
        <v>0</v>
      </c>
      <c r="M191" s="16">
        <f t="shared" si="243"/>
        <v>0</v>
      </c>
      <c r="N191" s="16">
        <f>N192+N193+N194+N195+N196+N197</f>
        <v>0</v>
      </c>
      <c r="O191" s="16">
        <f>O192+O193+O194+O195+O196+O197</f>
        <v>0</v>
      </c>
      <c r="P191" s="16">
        <f t="shared" si="244"/>
        <v>0</v>
      </c>
      <c r="Q191" s="16">
        <f>Q192+Q193+Q194+Q195+Q196+Q197</f>
        <v>0</v>
      </c>
      <c r="R191" s="16">
        <f>R192+R193+R194+R195+R196+R197</f>
        <v>0</v>
      </c>
      <c r="S191" s="16">
        <f t="shared" si="245"/>
        <v>124000</v>
      </c>
      <c r="T191" s="16">
        <f>T192+T193+T194+T195+T196+T197</f>
        <v>124000</v>
      </c>
      <c r="U191" s="16">
        <f>U192+U193+U194+U195+U196+U197</f>
        <v>0</v>
      </c>
      <c r="V191" s="16">
        <f t="shared" si="246"/>
        <v>124000</v>
      </c>
      <c r="W191" s="16">
        <f>W192+W193+W194+W195+W196+W197</f>
        <v>124000</v>
      </c>
      <c r="X191" s="16">
        <f>X192+X193+X194+X195+X196+X197</f>
        <v>0</v>
      </c>
      <c r="Y191" s="2"/>
      <c r="Z191" s="2"/>
    </row>
    <row r="192" spans="1:26" s="8" customFormat="1" ht="16.5" thickTop="1" thickBot="1">
      <c r="A192" s="13" t="str">
        <f t="shared" si="198"/>
        <v>b</v>
      </c>
      <c r="B192" s="3"/>
      <c r="C192" s="4" t="s">
        <v>182</v>
      </c>
      <c r="D192" s="17">
        <f t="shared" si="240"/>
        <v>0</v>
      </c>
      <c r="E192" s="17"/>
      <c r="F192" s="17"/>
      <c r="G192" s="17">
        <f t="shared" si="241"/>
        <v>0</v>
      </c>
      <c r="H192" s="17"/>
      <c r="I192" s="17"/>
      <c r="J192" s="17">
        <f t="shared" si="242"/>
        <v>0</v>
      </c>
      <c r="K192" s="17"/>
      <c r="L192" s="17"/>
      <c r="M192" s="17">
        <f t="shared" si="243"/>
        <v>0</v>
      </c>
      <c r="N192" s="17"/>
      <c r="O192" s="17"/>
      <c r="P192" s="17">
        <f t="shared" si="244"/>
        <v>0</v>
      </c>
      <c r="Q192" s="17"/>
      <c r="R192" s="17"/>
      <c r="S192" s="17">
        <f t="shared" si="245"/>
        <v>0</v>
      </c>
      <c r="T192" s="17"/>
      <c r="U192" s="17"/>
      <c r="V192" s="17">
        <f t="shared" si="246"/>
        <v>0</v>
      </c>
      <c r="W192" s="17"/>
      <c r="X192" s="17"/>
      <c r="Y192" s="2"/>
      <c r="Z192" s="2"/>
    </row>
    <row r="193" spans="1:26" ht="16.5" thickTop="1" thickBot="1">
      <c r="A193" s="13" t="str">
        <f t="shared" si="198"/>
        <v>a</v>
      </c>
      <c r="B193" s="3" t="s">
        <v>0</v>
      </c>
      <c r="C193" s="4" t="s">
        <v>133</v>
      </c>
      <c r="D193" s="17">
        <f t="shared" si="240"/>
        <v>82488.23</v>
      </c>
      <c r="E193" s="17">
        <v>82488.23</v>
      </c>
      <c r="F193" s="17"/>
      <c r="G193" s="17">
        <f t="shared" si="241"/>
        <v>79000</v>
      </c>
      <c r="H193" s="17">
        <v>79000</v>
      </c>
      <c r="I193" s="17"/>
      <c r="J193" s="17">
        <f t="shared" si="242"/>
        <v>116000</v>
      </c>
      <c r="K193" s="17">
        <v>116000</v>
      </c>
      <c r="L193" s="17"/>
      <c r="M193" s="17">
        <f t="shared" si="243"/>
        <v>0</v>
      </c>
      <c r="N193" s="17"/>
      <c r="O193" s="17"/>
      <c r="P193" s="17">
        <f t="shared" si="244"/>
        <v>0</v>
      </c>
      <c r="Q193" s="17"/>
      <c r="R193" s="17"/>
      <c r="S193" s="17">
        <f t="shared" si="245"/>
        <v>123000</v>
      </c>
      <c r="T193" s="17">
        <v>123000</v>
      </c>
      <c r="U193" s="17"/>
      <c r="V193" s="17">
        <f t="shared" si="246"/>
        <v>123000</v>
      </c>
      <c r="W193" s="17">
        <v>123000</v>
      </c>
      <c r="X193" s="17"/>
      <c r="Y193" s="2"/>
      <c r="Z193" s="2"/>
    </row>
    <row r="194" spans="1:26" s="8" customFormat="1" ht="16.5" thickTop="1" thickBot="1">
      <c r="A194" s="13" t="str">
        <f t="shared" si="198"/>
        <v>b</v>
      </c>
      <c r="B194" s="3"/>
      <c r="C194" s="4" t="s">
        <v>132</v>
      </c>
      <c r="D194" s="17">
        <f t="shared" si="240"/>
        <v>0</v>
      </c>
      <c r="E194" s="17"/>
      <c r="F194" s="17"/>
      <c r="G194" s="17">
        <f t="shared" si="241"/>
        <v>0</v>
      </c>
      <c r="H194" s="17"/>
      <c r="I194" s="17"/>
      <c r="J194" s="17">
        <f t="shared" si="242"/>
        <v>0</v>
      </c>
      <c r="K194" s="17"/>
      <c r="L194" s="17"/>
      <c r="M194" s="17">
        <f t="shared" si="243"/>
        <v>0</v>
      </c>
      <c r="N194" s="17"/>
      <c r="O194" s="17"/>
      <c r="P194" s="17">
        <f t="shared" si="244"/>
        <v>0</v>
      </c>
      <c r="Q194" s="17"/>
      <c r="R194" s="17"/>
      <c r="S194" s="17">
        <f t="shared" si="245"/>
        <v>0</v>
      </c>
      <c r="T194" s="17"/>
      <c r="U194" s="17"/>
      <c r="V194" s="17">
        <f t="shared" si="246"/>
        <v>0</v>
      </c>
      <c r="W194" s="17"/>
      <c r="X194" s="17"/>
      <c r="Y194" s="2"/>
      <c r="Z194" s="2"/>
    </row>
    <row r="195" spans="1:26" s="8" customFormat="1" ht="16.5" thickTop="1" thickBot="1">
      <c r="A195" s="13" t="str">
        <f t="shared" si="198"/>
        <v>b</v>
      </c>
      <c r="B195" s="3"/>
      <c r="C195" s="4" t="s">
        <v>148</v>
      </c>
      <c r="D195" s="17">
        <f t="shared" si="240"/>
        <v>0</v>
      </c>
      <c r="E195" s="17"/>
      <c r="F195" s="17"/>
      <c r="G195" s="17">
        <f t="shared" si="241"/>
        <v>0</v>
      </c>
      <c r="H195" s="17"/>
      <c r="I195" s="17"/>
      <c r="J195" s="17">
        <f t="shared" si="242"/>
        <v>0</v>
      </c>
      <c r="K195" s="17"/>
      <c r="L195" s="17"/>
      <c r="M195" s="17">
        <f t="shared" si="243"/>
        <v>0</v>
      </c>
      <c r="N195" s="17"/>
      <c r="O195" s="17"/>
      <c r="P195" s="17">
        <f t="shared" si="244"/>
        <v>0</v>
      </c>
      <c r="Q195" s="17"/>
      <c r="R195" s="17"/>
      <c r="S195" s="17">
        <f t="shared" si="245"/>
        <v>0</v>
      </c>
      <c r="T195" s="17"/>
      <c r="U195" s="17"/>
      <c r="V195" s="17">
        <f t="shared" si="246"/>
        <v>0</v>
      </c>
      <c r="W195" s="17"/>
      <c r="X195" s="17"/>
      <c r="Y195" s="2"/>
      <c r="Z195" s="2"/>
    </row>
    <row r="196" spans="1:26" ht="16.5" thickTop="1" thickBot="1">
      <c r="A196" s="13" t="str">
        <f t="shared" si="198"/>
        <v>b</v>
      </c>
      <c r="B196" s="3" t="s">
        <v>0</v>
      </c>
      <c r="C196" s="4" t="s">
        <v>134</v>
      </c>
      <c r="D196" s="17">
        <f t="shared" si="240"/>
        <v>0</v>
      </c>
      <c r="E196" s="17"/>
      <c r="F196" s="17"/>
      <c r="G196" s="17">
        <f t="shared" si="241"/>
        <v>0</v>
      </c>
      <c r="H196" s="17"/>
      <c r="I196" s="17"/>
      <c r="J196" s="17">
        <f t="shared" si="242"/>
        <v>0</v>
      </c>
      <c r="K196" s="17"/>
      <c r="L196" s="17"/>
      <c r="M196" s="17">
        <f t="shared" si="243"/>
        <v>0</v>
      </c>
      <c r="N196" s="17"/>
      <c r="O196" s="17"/>
      <c r="P196" s="17">
        <f t="shared" si="244"/>
        <v>0</v>
      </c>
      <c r="Q196" s="17"/>
      <c r="R196" s="17"/>
      <c r="S196" s="17">
        <f t="shared" si="245"/>
        <v>0</v>
      </c>
      <c r="T196" s="17"/>
      <c r="U196" s="17"/>
      <c r="V196" s="17">
        <f t="shared" si="246"/>
        <v>0</v>
      </c>
      <c r="W196" s="17"/>
      <c r="X196" s="17"/>
      <c r="Y196" s="2"/>
      <c r="Z196" s="2"/>
    </row>
    <row r="197" spans="1:26" ht="16.5" thickTop="1" thickBot="1">
      <c r="A197" s="13" t="str">
        <f t="shared" si="198"/>
        <v>a</v>
      </c>
      <c r="B197" s="3" t="s">
        <v>0</v>
      </c>
      <c r="C197" s="4" t="s">
        <v>129</v>
      </c>
      <c r="D197" s="17">
        <f t="shared" si="240"/>
        <v>281.60000000000002</v>
      </c>
      <c r="E197" s="17">
        <f>E198+E199</f>
        <v>281.60000000000002</v>
      </c>
      <c r="F197" s="17">
        <f>F198+F199</f>
        <v>0</v>
      </c>
      <c r="G197" s="17">
        <f t="shared" si="241"/>
        <v>1000</v>
      </c>
      <c r="H197" s="17">
        <f>H198+H199</f>
        <v>1000</v>
      </c>
      <c r="I197" s="17">
        <f>I198+I199</f>
        <v>0</v>
      </c>
      <c r="J197" s="17">
        <f t="shared" si="242"/>
        <v>1000</v>
      </c>
      <c r="K197" s="17">
        <f>K198+K199</f>
        <v>1000</v>
      </c>
      <c r="L197" s="17">
        <f>L198+L199</f>
        <v>0</v>
      </c>
      <c r="M197" s="17">
        <f t="shared" si="243"/>
        <v>0</v>
      </c>
      <c r="N197" s="17">
        <f>N198+N199</f>
        <v>0</v>
      </c>
      <c r="O197" s="17">
        <f>O198+O199</f>
        <v>0</v>
      </c>
      <c r="P197" s="17">
        <f t="shared" si="244"/>
        <v>0</v>
      </c>
      <c r="Q197" s="17">
        <f>Q198+Q199</f>
        <v>0</v>
      </c>
      <c r="R197" s="17">
        <f>R198+R199</f>
        <v>0</v>
      </c>
      <c r="S197" s="17">
        <f t="shared" si="245"/>
        <v>1000</v>
      </c>
      <c r="T197" s="17">
        <f>T198+T199</f>
        <v>1000</v>
      </c>
      <c r="U197" s="17">
        <f>U198+U199</f>
        <v>0</v>
      </c>
      <c r="V197" s="17">
        <f t="shared" si="246"/>
        <v>1000</v>
      </c>
      <c r="W197" s="17">
        <f>W198+W199</f>
        <v>1000</v>
      </c>
      <c r="X197" s="17">
        <f>X198+X199</f>
        <v>0</v>
      </c>
      <c r="Y197" s="2"/>
      <c r="Z197" s="2"/>
    </row>
    <row r="198" spans="1:26" ht="27" thickTop="1" thickBot="1">
      <c r="A198" s="13" t="str">
        <f t="shared" si="198"/>
        <v>a</v>
      </c>
      <c r="B198" s="3" t="s">
        <v>0</v>
      </c>
      <c r="C198" s="11" t="s">
        <v>15</v>
      </c>
      <c r="D198" s="19">
        <f t="shared" si="240"/>
        <v>281.60000000000002</v>
      </c>
      <c r="E198" s="19">
        <v>281.60000000000002</v>
      </c>
      <c r="F198" s="19"/>
      <c r="G198" s="19">
        <f t="shared" si="241"/>
        <v>1000</v>
      </c>
      <c r="H198" s="19">
        <v>1000</v>
      </c>
      <c r="I198" s="19"/>
      <c r="J198" s="19">
        <f t="shared" si="242"/>
        <v>1000</v>
      </c>
      <c r="K198" s="19">
        <v>1000</v>
      </c>
      <c r="L198" s="19"/>
      <c r="M198" s="19">
        <f t="shared" si="243"/>
        <v>0</v>
      </c>
      <c r="N198" s="19"/>
      <c r="O198" s="19"/>
      <c r="P198" s="19">
        <f t="shared" si="244"/>
        <v>0</v>
      </c>
      <c r="Q198" s="19"/>
      <c r="R198" s="19"/>
      <c r="S198" s="19">
        <f t="shared" si="245"/>
        <v>1000</v>
      </c>
      <c r="T198" s="19">
        <v>1000</v>
      </c>
      <c r="U198" s="19"/>
      <c r="V198" s="19">
        <f t="shared" si="246"/>
        <v>1000</v>
      </c>
      <c r="W198" s="19">
        <v>1000</v>
      </c>
      <c r="X198" s="19"/>
      <c r="Y198" s="2"/>
      <c r="Z198" s="2"/>
    </row>
    <row r="199" spans="1:26" s="8" customFormat="1" ht="27" thickTop="1" thickBot="1">
      <c r="A199" s="13" t="str">
        <f t="shared" si="198"/>
        <v>b</v>
      </c>
      <c r="B199" s="3"/>
      <c r="C199" s="11" t="s">
        <v>16</v>
      </c>
      <c r="D199" s="19">
        <f t="shared" si="240"/>
        <v>0</v>
      </c>
      <c r="E199" s="19"/>
      <c r="F199" s="19"/>
      <c r="G199" s="19">
        <f t="shared" si="241"/>
        <v>0</v>
      </c>
      <c r="H199" s="19"/>
      <c r="I199" s="19"/>
      <c r="J199" s="19">
        <f t="shared" si="242"/>
        <v>0</v>
      </c>
      <c r="K199" s="19"/>
      <c r="L199" s="19"/>
      <c r="M199" s="19">
        <f t="shared" si="243"/>
        <v>0</v>
      </c>
      <c r="N199" s="19"/>
      <c r="O199" s="19"/>
      <c r="P199" s="19">
        <f t="shared" si="244"/>
        <v>0</v>
      </c>
      <c r="Q199" s="19"/>
      <c r="R199" s="19"/>
      <c r="S199" s="19">
        <f t="shared" si="245"/>
        <v>0</v>
      </c>
      <c r="T199" s="19"/>
      <c r="U199" s="19"/>
      <c r="V199" s="19">
        <f t="shared" si="246"/>
        <v>0</v>
      </c>
      <c r="W199" s="19"/>
      <c r="X199" s="19"/>
      <c r="Y199" s="2"/>
      <c r="Z199" s="2"/>
    </row>
    <row r="200" spans="1:26" s="8" customFormat="1" ht="16.5" thickTop="1" thickBot="1">
      <c r="A200" s="13" t="str">
        <f t="shared" ref="A200:A263" si="247">IF((D200+E200+F200+G200+H200+I200+J200+K200+L200+P200+Q200+R200+V200+W200+X200)&gt;0,"a","b")</f>
        <v>b</v>
      </c>
      <c r="B200" s="3"/>
      <c r="C200" s="10" t="s">
        <v>17</v>
      </c>
      <c r="D200" s="16">
        <f t="shared" si="240"/>
        <v>0</v>
      </c>
      <c r="E200" s="16">
        <v>0</v>
      </c>
      <c r="F200" s="16">
        <v>0</v>
      </c>
      <c r="G200" s="16">
        <f t="shared" si="241"/>
        <v>0</v>
      </c>
      <c r="H200" s="16">
        <v>0</v>
      </c>
      <c r="I200" s="16">
        <v>0</v>
      </c>
      <c r="J200" s="16">
        <f t="shared" si="242"/>
        <v>0</v>
      </c>
      <c r="K200" s="16">
        <v>0</v>
      </c>
      <c r="L200" s="16">
        <v>0</v>
      </c>
      <c r="M200" s="16">
        <f t="shared" si="243"/>
        <v>0</v>
      </c>
      <c r="N200" s="16">
        <v>0</v>
      </c>
      <c r="O200" s="16">
        <v>0</v>
      </c>
      <c r="P200" s="16">
        <f t="shared" si="244"/>
        <v>0</v>
      </c>
      <c r="Q200" s="16">
        <v>0</v>
      </c>
      <c r="R200" s="16">
        <v>0</v>
      </c>
      <c r="S200" s="16">
        <f t="shared" si="245"/>
        <v>0</v>
      </c>
      <c r="T200" s="16">
        <v>0</v>
      </c>
      <c r="U200" s="16">
        <v>0</v>
      </c>
      <c r="V200" s="16">
        <f t="shared" si="246"/>
        <v>0</v>
      </c>
      <c r="W200" s="16">
        <v>0</v>
      </c>
      <c r="X200" s="16">
        <v>0</v>
      </c>
      <c r="Y200" s="2"/>
      <c r="Z200" s="2"/>
    </row>
    <row r="201" spans="1:26" s="8" customFormat="1" ht="16.5" thickTop="1" thickBot="1">
      <c r="A201" s="13" t="str">
        <f t="shared" si="247"/>
        <v>b</v>
      </c>
      <c r="B201" s="3"/>
      <c r="C201" s="10" t="s">
        <v>18</v>
      </c>
      <c r="D201" s="16">
        <f t="shared" si="240"/>
        <v>0</v>
      </c>
      <c r="E201" s="16">
        <v>0</v>
      </c>
      <c r="F201" s="16">
        <v>0</v>
      </c>
      <c r="G201" s="16">
        <f t="shared" si="241"/>
        <v>0</v>
      </c>
      <c r="H201" s="16">
        <v>0</v>
      </c>
      <c r="I201" s="16">
        <v>0</v>
      </c>
      <c r="J201" s="16">
        <f t="shared" si="242"/>
        <v>0</v>
      </c>
      <c r="K201" s="16">
        <v>0</v>
      </c>
      <c r="L201" s="16">
        <v>0</v>
      </c>
      <c r="M201" s="16">
        <f t="shared" si="243"/>
        <v>0</v>
      </c>
      <c r="N201" s="16">
        <v>0</v>
      </c>
      <c r="O201" s="16">
        <v>0</v>
      </c>
      <c r="P201" s="16">
        <f t="shared" si="244"/>
        <v>0</v>
      </c>
      <c r="Q201" s="16">
        <v>0</v>
      </c>
      <c r="R201" s="16">
        <v>0</v>
      </c>
      <c r="S201" s="16">
        <f t="shared" si="245"/>
        <v>0</v>
      </c>
      <c r="T201" s="16">
        <v>0</v>
      </c>
      <c r="U201" s="16">
        <v>0</v>
      </c>
      <c r="V201" s="16">
        <f t="shared" si="246"/>
        <v>0</v>
      </c>
      <c r="W201" s="16">
        <v>0</v>
      </c>
      <c r="X201" s="16">
        <v>0</v>
      </c>
      <c r="Y201" s="2"/>
      <c r="Z201" s="2"/>
    </row>
    <row r="202" spans="1:26" ht="31.5" thickTop="1" thickBot="1">
      <c r="A202" s="13" t="str">
        <f t="shared" si="247"/>
        <v>a</v>
      </c>
      <c r="B202" s="3" t="s">
        <v>34</v>
      </c>
      <c r="C202" s="6" t="s">
        <v>239</v>
      </c>
      <c r="D202" s="14">
        <f t="shared" si="240"/>
        <v>68635.259999999995</v>
      </c>
      <c r="E202" s="14">
        <f>E205+E214+E215</f>
        <v>68635.259999999995</v>
      </c>
      <c r="F202" s="14">
        <f>F205+F214+F215</f>
        <v>0</v>
      </c>
      <c r="G202" s="14">
        <f t="shared" si="241"/>
        <v>80000</v>
      </c>
      <c r="H202" s="14">
        <f>H205+H214+H215</f>
        <v>80000</v>
      </c>
      <c r="I202" s="14">
        <f>I205+I214+I215</f>
        <v>0</v>
      </c>
      <c r="J202" s="14">
        <f t="shared" si="242"/>
        <v>92000</v>
      </c>
      <c r="K202" s="14">
        <f>K205+K214+K215</f>
        <v>92000</v>
      </c>
      <c r="L202" s="14">
        <f>L205+L214+L215</f>
        <v>0</v>
      </c>
      <c r="M202" s="14">
        <f t="shared" si="243"/>
        <v>0</v>
      </c>
      <c r="N202" s="14">
        <f>N205+N214+N215</f>
        <v>0</v>
      </c>
      <c r="O202" s="14">
        <f>O205+O214+O215</f>
        <v>0</v>
      </c>
      <c r="P202" s="14">
        <f t="shared" si="244"/>
        <v>0</v>
      </c>
      <c r="Q202" s="14">
        <f>Q205+Q214+Q215</f>
        <v>0</v>
      </c>
      <c r="R202" s="14">
        <f>R205+R214+R215</f>
        <v>0</v>
      </c>
      <c r="S202" s="14">
        <f t="shared" si="245"/>
        <v>96000</v>
      </c>
      <c r="T202" s="14">
        <f>T205+T214+T215</f>
        <v>96000</v>
      </c>
      <c r="U202" s="14">
        <f>U205+U214+U215</f>
        <v>0</v>
      </c>
      <c r="V202" s="14">
        <f t="shared" si="246"/>
        <v>96000</v>
      </c>
      <c r="W202" s="14">
        <f>W205+W214+W215</f>
        <v>96000</v>
      </c>
      <c r="X202" s="14">
        <f>X205+X214+X215</f>
        <v>0</v>
      </c>
      <c r="Y202" s="5" t="s">
        <v>135</v>
      </c>
      <c r="Z202" s="5" t="s">
        <v>197</v>
      </c>
    </row>
    <row r="203" spans="1:26" s="8" customFormat="1" ht="16.5" thickTop="1" thickBot="1">
      <c r="A203" s="13" t="str">
        <f t="shared" si="247"/>
        <v>b</v>
      </c>
      <c r="B203" s="3"/>
      <c r="C203" s="9" t="s">
        <v>12</v>
      </c>
      <c r="D203" s="15">
        <f t="shared" si="240"/>
        <v>0</v>
      </c>
      <c r="E203" s="15">
        <v>0</v>
      </c>
      <c r="F203" s="15">
        <v>0</v>
      </c>
      <c r="G203" s="15">
        <f t="shared" si="241"/>
        <v>0</v>
      </c>
      <c r="H203" s="15">
        <v>0</v>
      </c>
      <c r="I203" s="15">
        <v>0</v>
      </c>
      <c r="J203" s="15">
        <f t="shared" si="242"/>
        <v>0</v>
      </c>
      <c r="K203" s="15">
        <v>0</v>
      </c>
      <c r="L203" s="15">
        <v>0</v>
      </c>
      <c r="M203" s="15">
        <f t="shared" si="243"/>
        <v>0</v>
      </c>
      <c r="N203" s="15">
        <v>0</v>
      </c>
      <c r="O203" s="15">
        <v>0</v>
      </c>
      <c r="P203" s="15">
        <f t="shared" si="244"/>
        <v>0</v>
      </c>
      <c r="Q203" s="15">
        <v>0</v>
      </c>
      <c r="R203" s="15">
        <v>0</v>
      </c>
      <c r="S203" s="15">
        <f t="shared" si="245"/>
        <v>0</v>
      </c>
      <c r="T203" s="15">
        <v>0</v>
      </c>
      <c r="U203" s="15">
        <v>0</v>
      </c>
      <c r="V203" s="15">
        <f t="shared" si="246"/>
        <v>0</v>
      </c>
      <c r="W203" s="15">
        <v>0</v>
      </c>
      <c r="X203" s="15">
        <v>0</v>
      </c>
      <c r="Y203" s="5"/>
      <c r="Z203" s="5"/>
    </row>
    <row r="204" spans="1:26" s="8" customFormat="1" ht="16.5" thickTop="1" thickBot="1">
      <c r="A204" s="13" t="str">
        <f t="shared" si="247"/>
        <v>b</v>
      </c>
      <c r="B204" s="3"/>
      <c r="C204" s="9" t="s">
        <v>13</v>
      </c>
      <c r="D204" s="15">
        <f t="shared" si="240"/>
        <v>0</v>
      </c>
      <c r="E204" s="15">
        <v>0</v>
      </c>
      <c r="F204" s="15">
        <v>0</v>
      </c>
      <c r="G204" s="15">
        <f t="shared" si="241"/>
        <v>0</v>
      </c>
      <c r="H204" s="15">
        <v>0</v>
      </c>
      <c r="I204" s="15">
        <v>0</v>
      </c>
      <c r="J204" s="15">
        <f t="shared" si="242"/>
        <v>0</v>
      </c>
      <c r="K204" s="15">
        <v>0</v>
      </c>
      <c r="L204" s="15">
        <v>0</v>
      </c>
      <c r="M204" s="15">
        <f t="shared" si="243"/>
        <v>0</v>
      </c>
      <c r="N204" s="15">
        <v>0</v>
      </c>
      <c r="O204" s="15">
        <v>0</v>
      </c>
      <c r="P204" s="15">
        <f t="shared" si="244"/>
        <v>0</v>
      </c>
      <c r="Q204" s="15">
        <v>0</v>
      </c>
      <c r="R204" s="15">
        <v>0</v>
      </c>
      <c r="S204" s="15">
        <f t="shared" si="245"/>
        <v>0</v>
      </c>
      <c r="T204" s="15">
        <v>0</v>
      </c>
      <c r="U204" s="15">
        <v>0</v>
      </c>
      <c r="V204" s="15">
        <f t="shared" si="246"/>
        <v>0</v>
      </c>
      <c r="W204" s="15">
        <v>0</v>
      </c>
      <c r="X204" s="15">
        <v>0</v>
      </c>
      <c r="Y204" s="5"/>
      <c r="Z204" s="5"/>
    </row>
    <row r="205" spans="1:26" ht="16.5" thickTop="1" thickBot="1">
      <c r="A205" s="13" t="str">
        <f t="shared" si="247"/>
        <v>a</v>
      </c>
      <c r="B205" s="3" t="s">
        <v>0</v>
      </c>
      <c r="C205" s="10" t="s">
        <v>14</v>
      </c>
      <c r="D205" s="16">
        <f t="shared" si="240"/>
        <v>68635.259999999995</v>
      </c>
      <c r="E205" s="16">
        <f>E206+E207+E208+E209+E210+E211</f>
        <v>68635.259999999995</v>
      </c>
      <c r="F205" s="16">
        <f>F206+F207+F208+F209+F210+F211</f>
        <v>0</v>
      </c>
      <c r="G205" s="16">
        <f t="shared" si="241"/>
        <v>80000</v>
      </c>
      <c r="H205" s="16">
        <f>H206+H207+H208+H209+H210+H211</f>
        <v>80000</v>
      </c>
      <c r="I205" s="16">
        <f>I206+I207+I208+I209+I210+I211</f>
        <v>0</v>
      </c>
      <c r="J205" s="16">
        <f t="shared" si="242"/>
        <v>92000</v>
      </c>
      <c r="K205" s="16">
        <f>K206+K207+K208+K209+K210+K211</f>
        <v>92000</v>
      </c>
      <c r="L205" s="16">
        <f>L206+L207+L208+L209+L210+L211</f>
        <v>0</v>
      </c>
      <c r="M205" s="16">
        <f t="shared" si="243"/>
        <v>0</v>
      </c>
      <c r="N205" s="16">
        <f>N206+N207+N208+N209+N210+N211</f>
        <v>0</v>
      </c>
      <c r="O205" s="16">
        <f>O206+O207+O208+O209+O210+O211</f>
        <v>0</v>
      </c>
      <c r="P205" s="16">
        <f t="shared" si="244"/>
        <v>0</v>
      </c>
      <c r="Q205" s="16">
        <f>Q206+Q207+Q208+Q209+Q210+Q211</f>
        <v>0</v>
      </c>
      <c r="R205" s="16">
        <f>R206+R207+R208+R209+R210+R211</f>
        <v>0</v>
      </c>
      <c r="S205" s="16">
        <f t="shared" si="245"/>
        <v>96000</v>
      </c>
      <c r="T205" s="16">
        <f>T206+T207+T208+T209+T210+T211</f>
        <v>96000</v>
      </c>
      <c r="U205" s="16">
        <f>U206+U207+U208+U209+U210+U211</f>
        <v>0</v>
      </c>
      <c r="V205" s="16">
        <f t="shared" si="246"/>
        <v>96000</v>
      </c>
      <c r="W205" s="16">
        <f>W206+W207+W208+W209+W210+W211</f>
        <v>96000</v>
      </c>
      <c r="X205" s="16">
        <f>X206+X207+X208+X209+X210+X211</f>
        <v>0</v>
      </c>
      <c r="Y205" s="2"/>
      <c r="Z205" s="2"/>
    </row>
    <row r="206" spans="1:26" s="8" customFormat="1" ht="16.5" thickTop="1" thickBot="1">
      <c r="A206" s="13" t="str">
        <f t="shared" si="247"/>
        <v>b</v>
      </c>
      <c r="B206" s="3"/>
      <c r="C206" s="4" t="s">
        <v>182</v>
      </c>
      <c r="D206" s="17">
        <f t="shared" si="240"/>
        <v>0</v>
      </c>
      <c r="E206" s="17"/>
      <c r="F206" s="17"/>
      <c r="G206" s="17">
        <f t="shared" si="241"/>
        <v>0</v>
      </c>
      <c r="H206" s="17"/>
      <c r="I206" s="17"/>
      <c r="J206" s="17">
        <f t="shared" si="242"/>
        <v>0</v>
      </c>
      <c r="K206" s="17"/>
      <c r="L206" s="17"/>
      <c r="M206" s="17">
        <f t="shared" si="243"/>
        <v>0</v>
      </c>
      <c r="N206" s="17"/>
      <c r="O206" s="17"/>
      <c r="P206" s="17">
        <f t="shared" si="244"/>
        <v>0</v>
      </c>
      <c r="Q206" s="17"/>
      <c r="R206" s="17"/>
      <c r="S206" s="17">
        <f t="shared" si="245"/>
        <v>0</v>
      </c>
      <c r="T206" s="17"/>
      <c r="U206" s="17"/>
      <c r="V206" s="17">
        <f t="shared" si="246"/>
        <v>0</v>
      </c>
      <c r="W206" s="17"/>
      <c r="X206" s="17"/>
      <c r="Y206" s="2"/>
      <c r="Z206" s="2"/>
    </row>
    <row r="207" spans="1:26" ht="16.5" thickTop="1" thickBot="1">
      <c r="A207" s="13" t="str">
        <f t="shared" si="247"/>
        <v>a</v>
      </c>
      <c r="B207" s="3" t="s">
        <v>0</v>
      </c>
      <c r="C207" s="4" t="s">
        <v>133</v>
      </c>
      <c r="D207" s="17">
        <f t="shared" si="240"/>
        <v>68635.259999999995</v>
      </c>
      <c r="E207" s="17">
        <v>68635.259999999995</v>
      </c>
      <c r="F207" s="17"/>
      <c r="G207" s="17">
        <f t="shared" si="241"/>
        <v>80000</v>
      </c>
      <c r="H207" s="17">
        <v>80000</v>
      </c>
      <c r="I207" s="17"/>
      <c r="J207" s="17">
        <f t="shared" si="242"/>
        <v>92000</v>
      </c>
      <c r="K207" s="17">
        <v>92000</v>
      </c>
      <c r="L207" s="17"/>
      <c r="M207" s="17">
        <f t="shared" si="243"/>
        <v>0</v>
      </c>
      <c r="N207" s="17"/>
      <c r="O207" s="17"/>
      <c r="P207" s="17">
        <f t="shared" si="244"/>
        <v>0</v>
      </c>
      <c r="Q207" s="17"/>
      <c r="R207" s="17"/>
      <c r="S207" s="17">
        <f t="shared" si="245"/>
        <v>96000</v>
      </c>
      <c r="T207" s="17">
        <v>96000</v>
      </c>
      <c r="U207" s="17"/>
      <c r="V207" s="17">
        <f t="shared" si="246"/>
        <v>96000</v>
      </c>
      <c r="W207" s="17">
        <v>96000</v>
      </c>
      <c r="X207" s="17"/>
      <c r="Y207" s="2"/>
      <c r="Z207" s="2"/>
    </row>
    <row r="208" spans="1:26" s="8" customFormat="1" ht="16.5" thickTop="1" thickBot="1">
      <c r="A208" s="13" t="str">
        <f t="shared" si="247"/>
        <v>b</v>
      </c>
      <c r="B208" s="3"/>
      <c r="C208" s="4" t="s">
        <v>132</v>
      </c>
      <c r="D208" s="17">
        <f t="shared" si="240"/>
        <v>0</v>
      </c>
      <c r="E208" s="17"/>
      <c r="F208" s="17"/>
      <c r="G208" s="17">
        <f t="shared" si="241"/>
        <v>0</v>
      </c>
      <c r="H208" s="17"/>
      <c r="I208" s="17"/>
      <c r="J208" s="17">
        <f t="shared" si="242"/>
        <v>0</v>
      </c>
      <c r="K208" s="17"/>
      <c r="L208" s="17"/>
      <c r="M208" s="17">
        <f t="shared" si="243"/>
        <v>0</v>
      </c>
      <c r="N208" s="17"/>
      <c r="O208" s="17"/>
      <c r="P208" s="17">
        <f t="shared" si="244"/>
        <v>0</v>
      </c>
      <c r="Q208" s="17"/>
      <c r="R208" s="17"/>
      <c r="S208" s="17">
        <f t="shared" si="245"/>
        <v>0</v>
      </c>
      <c r="T208" s="17"/>
      <c r="U208" s="17"/>
      <c r="V208" s="17">
        <f t="shared" si="246"/>
        <v>0</v>
      </c>
      <c r="W208" s="17"/>
      <c r="X208" s="17"/>
      <c r="Y208" s="2"/>
      <c r="Z208" s="2"/>
    </row>
    <row r="209" spans="1:26" s="8" customFormat="1" ht="16.5" thickTop="1" thickBot="1">
      <c r="A209" s="13" t="str">
        <f t="shared" si="247"/>
        <v>b</v>
      </c>
      <c r="B209" s="3"/>
      <c r="C209" s="4" t="s">
        <v>148</v>
      </c>
      <c r="D209" s="17">
        <f t="shared" si="240"/>
        <v>0</v>
      </c>
      <c r="E209" s="17"/>
      <c r="F209" s="17"/>
      <c r="G209" s="17">
        <f t="shared" si="241"/>
        <v>0</v>
      </c>
      <c r="H209" s="17"/>
      <c r="I209" s="17"/>
      <c r="J209" s="17">
        <f t="shared" si="242"/>
        <v>0</v>
      </c>
      <c r="K209" s="17"/>
      <c r="L209" s="17"/>
      <c r="M209" s="17">
        <f t="shared" si="243"/>
        <v>0</v>
      </c>
      <c r="N209" s="17"/>
      <c r="O209" s="17"/>
      <c r="P209" s="17">
        <f t="shared" si="244"/>
        <v>0</v>
      </c>
      <c r="Q209" s="17"/>
      <c r="R209" s="17"/>
      <c r="S209" s="17">
        <f t="shared" si="245"/>
        <v>0</v>
      </c>
      <c r="T209" s="17"/>
      <c r="U209" s="17"/>
      <c r="V209" s="17">
        <f t="shared" si="246"/>
        <v>0</v>
      </c>
      <c r="W209" s="17"/>
      <c r="X209" s="17"/>
      <c r="Y209" s="2"/>
      <c r="Z209" s="2"/>
    </row>
    <row r="210" spans="1:26" ht="16.5" thickTop="1" thickBot="1">
      <c r="A210" s="13" t="str">
        <f t="shared" si="247"/>
        <v>b</v>
      </c>
      <c r="B210" s="3" t="s">
        <v>0</v>
      </c>
      <c r="C210" s="4" t="s">
        <v>134</v>
      </c>
      <c r="D210" s="17">
        <f t="shared" si="240"/>
        <v>0</v>
      </c>
      <c r="E210" s="17"/>
      <c r="F210" s="17"/>
      <c r="G210" s="17">
        <f t="shared" si="241"/>
        <v>0</v>
      </c>
      <c r="H210" s="17"/>
      <c r="I210" s="17"/>
      <c r="J210" s="17">
        <f t="shared" si="242"/>
        <v>0</v>
      </c>
      <c r="K210" s="17"/>
      <c r="L210" s="17"/>
      <c r="M210" s="17">
        <f t="shared" si="243"/>
        <v>0</v>
      </c>
      <c r="N210" s="17"/>
      <c r="O210" s="17"/>
      <c r="P210" s="17">
        <f t="shared" si="244"/>
        <v>0</v>
      </c>
      <c r="Q210" s="17"/>
      <c r="R210" s="17"/>
      <c r="S210" s="17">
        <f t="shared" si="245"/>
        <v>0</v>
      </c>
      <c r="T210" s="17"/>
      <c r="U210" s="17"/>
      <c r="V210" s="17">
        <f t="shared" si="246"/>
        <v>0</v>
      </c>
      <c r="W210" s="17"/>
      <c r="X210" s="17"/>
      <c r="Y210" s="2"/>
      <c r="Z210" s="2"/>
    </row>
    <row r="211" spans="1:26" s="8" customFormat="1" ht="16.5" thickTop="1" thickBot="1">
      <c r="A211" s="13" t="str">
        <f t="shared" si="247"/>
        <v>b</v>
      </c>
      <c r="B211" s="3"/>
      <c r="C211" s="4" t="s">
        <v>129</v>
      </c>
      <c r="D211" s="17">
        <f t="shared" si="240"/>
        <v>0</v>
      </c>
      <c r="E211" s="17">
        <f>E212+E213</f>
        <v>0</v>
      </c>
      <c r="F211" s="17">
        <f>F212+F213</f>
        <v>0</v>
      </c>
      <c r="G211" s="17">
        <f t="shared" si="241"/>
        <v>0</v>
      </c>
      <c r="H211" s="17">
        <f>H212+H213</f>
        <v>0</v>
      </c>
      <c r="I211" s="17">
        <f>I212+I213</f>
        <v>0</v>
      </c>
      <c r="J211" s="17">
        <f t="shared" si="242"/>
        <v>0</v>
      </c>
      <c r="K211" s="17">
        <f>K212+K213</f>
        <v>0</v>
      </c>
      <c r="L211" s="17">
        <f>L212+L213</f>
        <v>0</v>
      </c>
      <c r="M211" s="17">
        <f t="shared" si="243"/>
        <v>0</v>
      </c>
      <c r="N211" s="17">
        <f>N212+N213</f>
        <v>0</v>
      </c>
      <c r="O211" s="17">
        <f>O212+O213</f>
        <v>0</v>
      </c>
      <c r="P211" s="17">
        <f t="shared" si="244"/>
        <v>0</v>
      </c>
      <c r="Q211" s="17">
        <f>Q212+Q213</f>
        <v>0</v>
      </c>
      <c r="R211" s="17">
        <f>R212+R213</f>
        <v>0</v>
      </c>
      <c r="S211" s="17">
        <f t="shared" si="245"/>
        <v>0</v>
      </c>
      <c r="T211" s="17">
        <f>T212+T213</f>
        <v>0</v>
      </c>
      <c r="U211" s="17">
        <f>U212+U213</f>
        <v>0</v>
      </c>
      <c r="V211" s="17">
        <f t="shared" si="246"/>
        <v>0</v>
      </c>
      <c r="W211" s="17">
        <f>W212+W213</f>
        <v>0</v>
      </c>
      <c r="X211" s="17">
        <f>X212+X213</f>
        <v>0</v>
      </c>
      <c r="Y211" s="2"/>
      <c r="Z211" s="2"/>
    </row>
    <row r="212" spans="1:26" s="8" customFormat="1" ht="27" thickTop="1" thickBot="1">
      <c r="A212" s="13" t="str">
        <f t="shared" si="247"/>
        <v>b</v>
      </c>
      <c r="B212" s="3"/>
      <c r="C212" s="11" t="s">
        <v>15</v>
      </c>
      <c r="D212" s="19">
        <f t="shared" si="240"/>
        <v>0</v>
      </c>
      <c r="E212" s="19"/>
      <c r="F212" s="19"/>
      <c r="G212" s="19">
        <f t="shared" si="241"/>
        <v>0</v>
      </c>
      <c r="H212" s="19"/>
      <c r="I212" s="19"/>
      <c r="J212" s="19">
        <f t="shared" si="242"/>
        <v>0</v>
      </c>
      <c r="K212" s="19"/>
      <c r="L212" s="19"/>
      <c r="M212" s="19">
        <f t="shared" si="243"/>
        <v>0</v>
      </c>
      <c r="N212" s="19"/>
      <c r="O212" s="19"/>
      <c r="P212" s="19">
        <f t="shared" si="244"/>
        <v>0</v>
      </c>
      <c r="Q212" s="19"/>
      <c r="R212" s="19"/>
      <c r="S212" s="19">
        <f t="shared" si="245"/>
        <v>0</v>
      </c>
      <c r="T212" s="19"/>
      <c r="U212" s="19"/>
      <c r="V212" s="19">
        <f t="shared" si="246"/>
        <v>0</v>
      </c>
      <c r="W212" s="19"/>
      <c r="X212" s="19"/>
      <c r="Y212" s="2"/>
      <c r="Z212" s="2"/>
    </row>
    <row r="213" spans="1:26" s="8" customFormat="1" ht="27" thickTop="1" thickBot="1">
      <c r="A213" s="13" t="str">
        <f t="shared" si="247"/>
        <v>b</v>
      </c>
      <c r="B213" s="3"/>
      <c r="C213" s="11" t="s">
        <v>16</v>
      </c>
      <c r="D213" s="19">
        <f t="shared" si="240"/>
        <v>0</v>
      </c>
      <c r="E213" s="19"/>
      <c r="F213" s="19"/>
      <c r="G213" s="19">
        <f t="shared" si="241"/>
        <v>0</v>
      </c>
      <c r="H213" s="19"/>
      <c r="I213" s="19"/>
      <c r="J213" s="19">
        <f t="shared" si="242"/>
        <v>0</v>
      </c>
      <c r="K213" s="19"/>
      <c r="L213" s="19"/>
      <c r="M213" s="19">
        <f t="shared" si="243"/>
        <v>0</v>
      </c>
      <c r="N213" s="19"/>
      <c r="O213" s="19"/>
      <c r="P213" s="19">
        <f t="shared" si="244"/>
        <v>0</v>
      </c>
      <c r="Q213" s="19"/>
      <c r="R213" s="19"/>
      <c r="S213" s="19">
        <f t="shared" si="245"/>
        <v>0</v>
      </c>
      <c r="T213" s="19"/>
      <c r="U213" s="19"/>
      <c r="V213" s="19">
        <f t="shared" si="246"/>
        <v>0</v>
      </c>
      <c r="W213" s="19"/>
      <c r="X213" s="19"/>
      <c r="Y213" s="2"/>
      <c r="Z213" s="2"/>
    </row>
    <row r="214" spans="1:26" s="8" customFormat="1" ht="16.5" thickTop="1" thickBot="1">
      <c r="A214" s="13" t="str">
        <f t="shared" si="247"/>
        <v>b</v>
      </c>
      <c r="B214" s="3"/>
      <c r="C214" s="10" t="s">
        <v>17</v>
      </c>
      <c r="D214" s="16">
        <f t="shared" si="240"/>
        <v>0</v>
      </c>
      <c r="E214" s="16">
        <v>0</v>
      </c>
      <c r="F214" s="16">
        <v>0</v>
      </c>
      <c r="G214" s="16">
        <f t="shared" si="241"/>
        <v>0</v>
      </c>
      <c r="H214" s="16">
        <v>0</v>
      </c>
      <c r="I214" s="16">
        <v>0</v>
      </c>
      <c r="J214" s="16">
        <f t="shared" si="242"/>
        <v>0</v>
      </c>
      <c r="K214" s="16">
        <v>0</v>
      </c>
      <c r="L214" s="16">
        <v>0</v>
      </c>
      <c r="M214" s="16">
        <f t="shared" si="243"/>
        <v>0</v>
      </c>
      <c r="N214" s="16">
        <v>0</v>
      </c>
      <c r="O214" s="16">
        <v>0</v>
      </c>
      <c r="P214" s="16">
        <f t="shared" si="244"/>
        <v>0</v>
      </c>
      <c r="Q214" s="16">
        <v>0</v>
      </c>
      <c r="R214" s="16">
        <v>0</v>
      </c>
      <c r="S214" s="16">
        <f t="shared" si="245"/>
        <v>0</v>
      </c>
      <c r="T214" s="16">
        <v>0</v>
      </c>
      <c r="U214" s="16">
        <v>0</v>
      </c>
      <c r="V214" s="16">
        <f t="shared" si="246"/>
        <v>0</v>
      </c>
      <c r="W214" s="16">
        <v>0</v>
      </c>
      <c r="X214" s="16">
        <v>0</v>
      </c>
      <c r="Y214" s="2"/>
      <c r="Z214" s="2"/>
    </row>
    <row r="215" spans="1:26" s="8" customFormat="1" ht="16.5" thickTop="1" thickBot="1">
      <c r="A215" s="13" t="str">
        <f t="shared" si="247"/>
        <v>b</v>
      </c>
      <c r="B215" s="3"/>
      <c r="C215" s="10" t="s">
        <v>18</v>
      </c>
      <c r="D215" s="16">
        <f t="shared" si="240"/>
        <v>0</v>
      </c>
      <c r="E215" s="16">
        <v>0</v>
      </c>
      <c r="F215" s="16">
        <v>0</v>
      </c>
      <c r="G215" s="16">
        <f t="shared" si="241"/>
        <v>0</v>
      </c>
      <c r="H215" s="16">
        <v>0</v>
      </c>
      <c r="I215" s="16">
        <v>0</v>
      </c>
      <c r="J215" s="16">
        <f t="shared" si="242"/>
        <v>0</v>
      </c>
      <c r="K215" s="16">
        <v>0</v>
      </c>
      <c r="L215" s="16">
        <v>0</v>
      </c>
      <c r="M215" s="16">
        <f t="shared" si="243"/>
        <v>0</v>
      </c>
      <c r="N215" s="16">
        <v>0</v>
      </c>
      <c r="O215" s="16">
        <v>0</v>
      </c>
      <c r="P215" s="16">
        <f t="shared" si="244"/>
        <v>0</v>
      </c>
      <c r="Q215" s="16">
        <v>0</v>
      </c>
      <c r="R215" s="16">
        <v>0</v>
      </c>
      <c r="S215" s="16">
        <f t="shared" si="245"/>
        <v>0</v>
      </c>
      <c r="T215" s="16">
        <v>0</v>
      </c>
      <c r="U215" s="16">
        <v>0</v>
      </c>
      <c r="V215" s="16">
        <f t="shared" si="246"/>
        <v>0</v>
      </c>
      <c r="W215" s="16">
        <v>0</v>
      </c>
      <c r="X215" s="16">
        <v>0</v>
      </c>
      <c r="Y215" s="2"/>
      <c r="Z215" s="2"/>
    </row>
    <row r="216" spans="1:26" ht="31.5" thickTop="1" thickBot="1">
      <c r="A216" s="13" t="str">
        <f t="shared" si="247"/>
        <v>a</v>
      </c>
      <c r="B216" s="3" t="s">
        <v>35</v>
      </c>
      <c r="C216" s="6" t="s">
        <v>238</v>
      </c>
      <c r="D216" s="14">
        <f t="shared" si="240"/>
        <v>40738.050000000003</v>
      </c>
      <c r="E216" s="14">
        <f>E219+E228+E229</f>
        <v>40738.050000000003</v>
      </c>
      <c r="F216" s="14">
        <f>F219+F228+F229</f>
        <v>0</v>
      </c>
      <c r="G216" s="14">
        <f t="shared" si="241"/>
        <v>47000</v>
      </c>
      <c r="H216" s="14">
        <f>H219+H228+H229</f>
        <v>47000</v>
      </c>
      <c r="I216" s="14">
        <f>I219+I228+I229</f>
        <v>0</v>
      </c>
      <c r="J216" s="14">
        <f t="shared" si="242"/>
        <v>49100</v>
      </c>
      <c r="K216" s="14">
        <f>K219+K228+K229</f>
        <v>49100</v>
      </c>
      <c r="L216" s="14">
        <f>L219+L228+L229</f>
        <v>0</v>
      </c>
      <c r="M216" s="14">
        <f t="shared" si="243"/>
        <v>0</v>
      </c>
      <c r="N216" s="14">
        <f>N219+N228+N229</f>
        <v>0</v>
      </c>
      <c r="O216" s="14">
        <f>O219+O228+O229</f>
        <v>0</v>
      </c>
      <c r="P216" s="14">
        <f t="shared" si="244"/>
        <v>0</v>
      </c>
      <c r="Q216" s="14">
        <f>Q219+Q228+Q229</f>
        <v>0</v>
      </c>
      <c r="R216" s="14">
        <f>R219+R228+R229</f>
        <v>0</v>
      </c>
      <c r="S216" s="14">
        <f t="shared" si="245"/>
        <v>66000</v>
      </c>
      <c r="T216" s="14">
        <f>T219+T228+T229</f>
        <v>66000</v>
      </c>
      <c r="U216" s="14">
        <f>U219+U228+U229</f>
        <v>0</v>
      </c>
      <c r="V216" s="14">
        <f t="shared" si="246"/>
        <v>66000</v>
      </c>
      <c r="W216" s="14">
        <f>W219+W228+W229</f>
        <v>66000</v>
      </c>
      <c r="X216" s="14">
        <f>X219+X228+X229</f>
        <v>0</v>
      </c>
      <c r="Y216" s="5" t="s">
        <v>135</v>
      </c>
      <c r="Z216" s="5" t="s">
        <v>197</v>
      </c>
    </row>
    <row r="217" spans="1:26" s="8" customFormat="1" ht="16.5" thickTop="1" thickBot="1">
      <c r="A217" s="13" t="str">
        <f t="shared" si="247"/>
        <v>b</v>
      </c>
      <c r="B217" s="3"/>
      <c r="C217" s="9" t="s">
        <v>12</v>
      </c>
      <c r="D217" s="15">
        <f t="shared" si="240"/>
        <v>0</v>
      </c>
      <c r="E217" s="15">
        <v>0</v>
      </c>
      <c r="F217" s="15">
        <v>0</v>
      </c>
      <c r="G217" s="15">
        <f t="shared" si="241"/>
        <v>0</v>
      </c>
      <c r="H217" s="15">
        <v>0</v>
      </c>
      <c r="I217" s="15">
        <v>0</v>
      </c>
      <c r="J217" s="15">
        <f t="shared" si="242"/>
        <v>0</v>
      </c>
      <c r="K217" s="15">
        <v>0</v>
      </c>
      <c r="L217" s="15">
        <v>0</v>
      </c>
      <c r="M217" s="15">
        <f t="shared" si="243"/>
        <v>0</v>
      </c>
      <c r="N217" s="15">
        <v>0</v>
      </c>
      <c r="O217" s="15">
        <v>0</v>
      </c>
      <c r="P217" s="15">
        <f t="shared" si="244"/>
        <v>0</v>
      </c>
      <c r="Q217" s="15">
        <v>0</v>
      </c>
      <c r="R217" s="15">
        <v>0</v>
      </c>
      <c r="S217" s="15">
        <f t="shared" si="245"/>
        <v>0</v>
      </c>
      <c r="T217" s="15">
        <v>0</v>
      </c>
      <c r="U217" s="15">
        <v>0</v>
      </c>
      <c r="V217" s="15">
        <f t="shared" si="246"/>
        <v>0</v>
      </c>
      <c r="W217" s="15">
        <v>0</v>
      </c>
      <c r="X217" s="15">
        <v>0</v>
      </c>
      <c r="Y217" s="5"/>
      <c r="Z217" s="5"/>
    </row>
    <row r="218" spans="1:26" s="8" customFormat="1" ht="16.5" thickTop="1" thickBot="1">
      <c r="A218" s="13" t="str">
        <f t="shared" si="247"/>
        <v>b</v>
      </c>
      <c r="B218" s="3"/>
      <c r="C218" s="9" t="s">
        <v>13</v>
      </c>
      <c r="D218" s="15">
        <f t="shared" si="240"/>
        <v>0</v>
      </c>
      <c r="E218" s="15">
        <v>0</v>
      </c>
      <c r="F218" s="15">
        <v>0</v>
      </c>
      <c r="G218" s="15">
        <f t="shared" si="241"/>
        <v>0</v>
      </c>
      <c r="H218" s="15">
        <v>0</v>
      </c>
      <c r="I218" s="15">
        <v>0</v>
      </c>
      <c r="J218" s="15">
        <f t="shared" si="242"/>
        <v>0</v>
      </c>
      <c r="K218" s="15">
        <v>0</v>
      </c>
      <c r="L218" s="15">
        <v>0</v>
      </c>
      <c r="M218" s="15">
        <f t="shared" si="243"/>
        <v>0</v>
      </c>
      <c r="N218" s="15">
        <v>0</v>
      </c>
      <c r="O218" s="15">
        <v>0</v>
      </c>
      <c r="P218" s="15">
        <f t="shared" si="244"/>
        <v>0</v>
      </c>
      <c r="Q218" s="15">
        <v>0</v>
      </c>
      <c r="R218" s="15">
        <v>0</v>
      </c>
      <c r="S218" s="15">
        <f t="shared" si="245"/>
        <v>0</v>
      </c>
      <c r="T218" s="15">
        <v>0</v>
      </c>
      <c r="U218" s="15">
        <v>0</v>
      </c>
      <c r="V218" s="15">
        <f t="shared" si="246"/>
        <v>0</v>
      </c>
      <c r="W218" s="15">
        <v>0</v>
      </c>
      <c r="X218" s="15">
        <v>0</v>
      </c>
      <c r="Y218" s="5"/>
      <c r="Z218" s="5"/>
    </row>
    <row r="219" spans="1:26" ht="16.5" thickTop="1" thickBot="1">
      <c r="A219" s="13" t="str">
        <f t="shared" si="247"/>
        <v>a</v>
      </c>
      <c r="B219" s="3" t="s">
        <v>0</v>
      </c>
      <c r="C219" s="10" t="s">
        <v>14</v>
      </c>
      <c r="D219" s="16">
        <f t="shared" si="240"/>
        <v>40738.050000000003</v>
      </c>
      <c r="E219" s="16">
        <f>E220+E221+E222+E223+E224+E225</f>
        <v>40738.050000000003</v>
      </c>
      <c r="F219" s="16">
        <f>F220+F221+F222+F223+F224+F225</f>
        <v>0</v>
      </c>
      <c r="G219" s="16">
        <f t="shared" si="241"/>
        <v>47000</v>
      </c>
      <c r="H219" s="16">
        <f>H220+H221+H222+H223+H224+H225</f>
        <v>47000</v>
      </c>
      <c r="I219" s="16">
        <f>I220+I221+I222+I223+I224+I225</f>
        <v>0</v>
      </c>
      <c r="J219" s="16">
        <f t="shared" si="242"/>
        <v>49100</v>
      </c>
      <c r="K219" s="16">
        <f>K220+K221+K222+K223+K224+K225</f>
        <v>49100</v>
      </c>
      <c r="L219" s="16">
        <f>L220+L221+L222+L223+L224+L225</f>
        <v>0</v>
      </c>
      <c r="M219" s="16">
        <f t="shared" si="243"/>
        <v>0</v>
      </c>
      <c r="N219" s="16">
        <f>N220+N221+N222+N223+N224+N225</f>
        <v>0</v>
      </c>
      <c r="O219" s="16">
        <f>O220+O221+O222+O223+O224+O225</f>
        <v>0</v>
      </c>
      <c r="P219" s="16">
        <f t="shared" si="244"/>
        <v>0</v>
      </c>
      <c r="Q219" s="16">
        <f>Q220+Q221+Q222+Q223+Q224+Q225</f>
        <v>0</v>
      </c>
      <c r="R219" s="16">
        <f>R220+R221+R222+R223+R224+R225</f>
        <v>0</v>
      </c>
      <c r="S219" s="16">
        <f t="shared" si="245"/>
        <v>66000</v>
      </c>
      <c r="T219" s="16">
        <f>T220+T221+T222+T223+T224+T225</f>
        <v>66000</v>
      </c>
      <c r="U219" s="16">
        <f>U220+U221+U222+U223+U224+U225</f>
        <v>0</v>
      </c>
      <c r="V219" s="16">
        <f t="shared" si="246"/>
        <v>66000</v>
      </c>
      <c r="W219" s="16">
        <f>W220+W221+W222+W223+W224+W225</f>
        <v>66000</v>
      </c>
      <c r="X219" s="16">
        <f>X220+X221+X222+X223+X224+X225</f>
        <v>0</v>
      </c>
      <c r="Y219" s="2"/>
      <c r="Z219" s="2"/>
    </row>
    <row r="220" spans="1:26" s="8" customFormat="1" ht="16.5" thickTop="1" thickBot="1">
      <c r="A220" s="13" t="str">
        <f t="shared" si="247"/>
        <v>b</v>
      </c>
      <c r="B220" s="3"/>
      <c r="C220" s="4" t="s">
        <v>182</v>
      </c>
      <c r="D220" s="17">
        <f t="shared" si="240"/>
        <v>0</v>
      </c>
      <c r="E220" s="17"/>
      <c r="F220" s="17"/>
      <c r="G220" s="17">
        <f t="shared" si="241"/>
        <v>0</v>
      </c>
      <c r="H220" s="17"/>
      <c r="I220" s="17"/>
      <c r="J220" s="17">
        <f t="shared" si="242"/>
        <v>0</v>
      </c>
      <c r="K220" s="17"/>
      <c r="L220" s="17"/>
      <c r="M220" s="17">
        <f t="shared" si="243"/>
        <v>0</v>
      </c>
      <c r="N220" s="17"/>
      <c r="O220" s="17"/>
      <c r="P220" s="17">
        <f t="shared" si="244"/>
        <v>0</v>
      </c>
      <c r="Q220" s="17"/>
      <c r="R220" s="17"/>
      <c r="S220" s="17">
        <f t="shared" si="245"/>
        <v>0</v>
      </c>
      <c r="T220" s="17"/>
      <c r="U220" s="17"/>
      <c r="V220" s="17">
        <f t="shared" si="246"/>
        <v>0</v>
      </c>
      <c r="W220" s="17"/>
      <c r="X220" s="17"/>
      <c r="Y220" s="2"/>
      <c r="Z220" s="2"/>
    </row>
    <row r="221" spans="1:26" ht="16.5" thickTop="1" thickBot="1">
      <c r="A221" s="13" t="str">
        <f t="shared" si="247"/>
        <v>a</v>
      </c>
      <c r="B221" s="3" t="s">
        <v>0</v>
      </c>
      <c r="C221" s="4" t="s">
        <v>133</v>
      </c>
      <c r="D221" s="17">
        <f t="shared" si="240"/>
        <v>39474.76</v>
      </c>
      <c r="E221" s="17">
        <v>39474.76</v>
      </c>
      <c r="F221" s="17"/>
      <c r="G221" s="17">
        <f t="shared" si="241"/>
        <v>46000</v>
      </c>
      <c r="H221" s="17">
        <v>46000</v>
      </c>
      <c r="I221" s="17"/>
      <c r="J221" s="17">
        <f t="shared" si="242"/>
        <v>48000</v>
      </c>
      <c r="K221" s="17">
        <v>48000</v>
      </c>
      <c r="L221" s="17"/>
      <c r="M221" s="17">
        <f t="shared" si="243"/>
        <v>0</v>
      </c>
      <c r="N221" s="17"/>
      <c r="O221" s="17"/>
      <c r="P221" s="17">
        <f t="shared" si="244"/>
        <v>0</v>
      </c>
      <c r="Q221" s="17"/>
      <c r="R221" s="17"/>
      <c r="S221" s="17">
        <f t="shared" si="245"/>
        <v>65000</v>
      </c>
      <c r="T221" s="17">
        <v>65000</v>
      </c>
      <c r="U221" s="17"/>
      <c r="V221" s="17">
        <f t="shared" si="246"/>
        <v>65000</v>
      </c>
      <c r="W221" s="17">
        <v>65000</v>
      </c>
      <c r="X221" s="17"/>
      <c r="Y221" s="2"/>
      <c r="Z221" s="2"/>
    </row>
    <row r="222" spans="1:26" s="8" customFormat="1" ht="16.5" thickTop="1" thickBot="1">
      <c r="A222" s="13" t="str">
        <f t="shared" si="247"/>
        <v>b</v>
      </c>
      <c r="B222" s="3"/>
      <c r="C222" s="4" t="s">
        <v>132</v>
      </c>
      <c r="D222" s="17">
        <f t="shared" si="240"/>
        <v>0</v>
      </c>
      <c r="E222" s="17"/>
      <c r="F222" s="17"/>
      <c r="G222" s="17">
        <f t="shared" si="241"/>
        <v>0</v>
      </c>
      <c r="H222" s="17"/>
      <c r="I222" s="17"/>
      <c r="J222" s="17">
        <f t="shared" si="242"/>
        <v>0</v>
      </c>
      <c r="K222" s="17"/>
      <c r="L222" s="17"/>
      <c r="M222" s="17">
        <f t="shared" si="243"/>
        <v>0</v>
      </c>
      <c r="N222" s="17"/>
      <c r="O222" s="17"/>
      <c r="P222" s="17">
        <f t="shared" si="244"/>
        <v>0</v>
      </c>
      <c r="Q222" s="17"/>
      <c r="R222" s="17"/>
      <c r="S222" s="17">
        <f t="shared" si="245"/>
        <v>0</v>
      </c>
      <c r="T222" s="17"/>
      <c r="U222" s="17"/>
      <c r="V222" s="17">
        <f t="shared" si="246"/>
        <v>0</v>
      </c>
      <c r="W222" s="17"/>
      <c r="X222" s="17"/>
      <c r="Y222" s="2"/>
      <c r="Z222" s="2"/>
    </row>
    <row r="223" spans="1:26" s="8" customFormat="1" ht="16.5" thickTop="1" thickBot="1">
      <c r="A223" s="13" t="str">
        <f t="shared" si="247"/>
        <v>b</v>
      </c>
      <c r="B223" s="3"/>
      <c r="C223" s="4" t="s">
        <v>148</v>
      </c>
      <c r="D223" s="17">
        <f t="shared" si="240"/>
        <v>0</v>
      </c>
      <c r="E223" s="17"/>
      <c r="F223" s="17"/>
      <c r="G223" s="17">
        <f t="shared" si="241"/>
        <v>0</v>
      </c>
      <c r="H223" s="17"/>
      <c r="I223" s="17"/>
      <c r="J223" s="17">
        <f t="shared" si="242"/>
        <v>0</v>
      </c>
      <c r="K223" s="17"/>
      <c r="L223" s="17"/>
      <c r="M223" s="17">
        <f t="shared" si="243"/>
        <v>0</v>
      </c>
      <c r="N223" s="17"/>
      <c r="O223" s="17"/>
      <c r="P223" s="17">
        <f t="shared" si="244"/>
        <v>0</v>
      </c>
      <c r="Q223" s="17"/>
      <c r="R223" s="17"/>
      <c r="S223" s="17">
        <f t="shared" si="245"/>
        <v>0</v>
      </c>
      <c r="T223" s="17"/>
      <c r="U223" s="17"/>
      <c r="V223" s="17">
        <f t="shared" si="246"/>
        <v>0</v>
      </c>
      <c r="W223" s="17"/>
      <c r="X223" s="17"/>
      <c r="Y223" s="2"/>
      <c r="Z223" s="2"/>
    </row>
    <row r="224" spans="1:26" ht="16.5" thickTop="1" thickBot="1">
      <c r="A224" s="13" t="str">
        <f t="shared" si="247"/>
        <v>b</v>
      </c>
      <c r="B224" s="3" t="s">
        <v>0</v>
      </c>
      <c r="C224" s="4" t="s">
        <v>134</v>
      </c>
      <c r="D224" s="17">
        <f t="shared" ref="D224:D287" si="248">E224+F224</f>
        <v>0</v>
      </c>
      <c r="E224" s="17"/>
      <c r="F224" s="17"/>
      <c r="G224" s="17">
        <f t="shared" ref="G224:G287" si="249">H224+I224</f>
        <v>0</v>
      </c>
      <c r="H224" s="17"/>
      <c r="I224" s="17"/>
      <c r="J224" s="17">
        <f t="shared" ref="J224:J287" si="250">K224+L224</f>
        <v>0</v>
      </c>
      <c r="K224" s="17"/>
      <c r="L224" s="17"/>
      <c r="M224" s="17">
        <f t="shared" ref="M224:M287" si="251">N224+O224</f>
        <v>0</v>
      </c>
      <c r="N224" s="17"/>
      <c r="O224" s="17"/>
      <c r="P224" s="17">
        <f t="shared" ref="P224:P287" si="252">Q224+R224</f>
        <v>0</v>
      </c>
      <c r="Q224" s="17"/>
      <c r="R224" s="17"/>
      <c r="S224" s="17">
        <f t="shared" ref="S224:S287" si="253">T224+U224</f>
        <v>0</v>
      </c>
      <c r="T224" s="17"/>
      <c r="U224" s="17"/>
      <c r="V224" s="17">
        <f t="shared" ref="V224:V287" si="254">W224+X224</f>
        <v>0</v>
      </c>
      <c r="W224" s="17"/>
      <c r="X224" s="17"/>
      <c r="Y224" s="2"/>
      <c r="Z224" s="2"/>
    </row>
    <row r="225" spans="1:26" ht="16.5" thickTop="1" thickBot="1">
      <c r="A225" s="13" t="str">
        <f t="shared" si="247"/>
        <v>a</v>
      </c>
      <c r="B225" s="3" t="s">
        <v>0</v>
      </c>
      <c r="C225" s="4" t="s">
        <v>129</v>
      </c>
      <c r="D225" s="17">
        <f t="shared" si="248"/>
        <v>1263.29</v>
      </c>
      <c r="E225" s="17">
        <f>E226+E227</f>
        <v>1263.29</v>
      </c>
      <c r="F225" s="17">
        <f>F226+F227</f>
        <v>0</v>
      </c>
      <c r="G225" s="17">
        <f t="shared" si="249"/>
        <v>1000</v>
      </c>
      <c r="H225" s="17">
        <f>H226+H227</f>
        <v>1000</v>
      </c>
      <c r="I225" s="17">
        <f>I226+I227</f>
        <v>0</v>
      </c>
      <c r="J225" s="17">
        <f t="shared" si="250"/>
        <v>1100</v>
      </c>
      <c r="K225" s="17">
        <f>K226+K227</f>
        <v>1100</v>
      </c>
      <c r="L225" s="17">
        <f>L226+L227</f>
        <v>0</v>
      </c>
      <c r="M225" s="17">
        <f t="shared" si="251"/>
        <v>0</v>
      </c>
      <c r="N225" s="17">
        <f>N226+N227</f>
        <v>0</v>
      </c>
      <c r="O225" s="17">
        <f>O226+O227</f>
        <v>0</v>
      </c>
      <c r="P225" s="17">
        <f t="shared" si="252"/>
        <v>0</v>
      </c>
      <c r="Q225" s="17">
        <f>Q226+Q227</f>
        <v>0</v>
      </c>
      <c r="R225" s="17">
        <f>R226+R227</f>
        <v>0</v>
      </c>
      <c r="S225" s="17">
        <f t="shared" si="253"/>
        <v>1000</v>
      </c>
      <c r="T225" s="17">
        <f>T226+T227</f>
        <v>1000</v>
      </c>
      <c r="U225" s="17">
        <f>U226+U227</f>
        <v>0</v>
      </c>
      <c r="V225" s="17">
        <f t="shared" si="254"/>
        <v>1000</v>
      </c>
      <c r="W225" s="17">
        <f>W226+W227</f>
        <v>1000</v>
      </c>
      <c r="X225" s="17">
        <f>X226+X227</f>
        <v>0</v>
      </c>
      <c r="Y225" s="2"/>
      <c r="Z225" s="2"/>
    </row>
    <row r="226" spans="1:26" ht="27" thickTop="1" thickBot="1">
      <c r="A226" s="13" t="str">
        <f t="shared" si="247"/>
        <v>a</v>
      </c>
      <c r="B226" s="3" t="s">
        <v>0</v>
      </c>
      <c r="C226" s="11" t="s">
        <v>15</v>
      </c>
      <c r="D226" s="19">
        <f t="shared" si="248"/>
        <v>1263.29</v>
      </c>
      <c r="E226" s="19">
        <v>1263.29</v>
      </c>
      <c r="F226" s="19"/>
      <c r="G226" s="19">
        <f t="shared" si="249"/>
        <v>1000</v>
      </c>
      <c r="H226" s="19">
        <v>1000</v>
      </c>
      <c r="I226" s="19"/>
      <c r="J226" s="19">
        <f t="shared" si="250"/>
        <v>1100</v>
      </c>
      <c r="K226" s="19">
        <v>1100</v>
      </c>
      <c r="L226" s="19"/>
      <c r="M226" s="19">
        <f t="shared" si="251"/>
        <v>0</v>
      </c>
      <c r="N226" s="19"/>
      <c r="O226" s="19"/>
      <c r="P226" s="19">
        <f t="shared" si="252"/>
        <v>0</v>
      </c>
      <c r="Q226" s="19"/>
      <c r="R226" s="19"/>
      <c r="S226" s="19">
        <f t="shared" si="253"/>
        <v>1000</v>
      </c>
      <c r="T226" s="19">
        <v>1000</v>
      </c>
      <c r="U226" s="19"/>
      <c r="V226" s="19">
        <f t="shared" si="254"/>
        <v>1000</v>
      </c>
      <c r="W226" s="19">
        <v>1000</v>
      </c>
      <c r="X226" s="19"/>
      <c r="Y226" s="2"/>
      <c r="Z226" s="2"/>
    </row>
    <row r="227" spans="1:26" s="8" customFormat="1" ht="27" thickTop="1" thickBot="1">
      <c r="A227" s="13" t="str">
        <f t="shared" si="247"/>
        <v>b</v>
      </c>
      <c r="B227" s="3"/>
      <c r="C227" s="11" t="s">
        <v>16</v>
      </c>
      <c r="D227" s="19">
        <f t="shared" si="248"/>
        <v>0</v>
      </c>
      <c r="E227" s="19"/>
      <c r="F227" s="19"/>
      <c r="G227" s="19">
        <f t="shared" si="249"/>
        <v>0</v>
      </c>
      <c r="H227" s="19"/>
      <c r="I227" s="19"/>
      <c r="J227" s="19">
        <f t="shared" si="250"/>
        <v>0</v>
      </c>
      <c r="K227" s="19"/>
      <c r="L227" s="19"/>
      <c r="M227" s="19">
        <f t="shared" si="251"/>
        <v>0</v>
      </c>
      <c r="N227" s="19"/>
      <c r="O227" s="19"/>
      <c r="P227" s="19">
        <f t="shared" si="252"/>
        <v>0</v>
      </c>
      <c r="Q227" s="19"/>
      <c r="R227" s="19"/>
      <c r="S227" s="19">
        <f t="shared" si="253"/>
        <v>0</v>
      </c>
      <c r="T227" s="19"/>
      <c r="U227" s="19"/>
      <c r="V227" s="19">
        <f t="shared" si="254"/>
        <v>0</v>
      </c>
      <c r="W227" s="19"/>
      <c r="X227" s="19"/>
      <c r="Y227" s="2"/>
      <c r="Z227" s="2"/>
    </row>
    <row r="228" spans="1:26" s="8" customFormat="1" ht="16.5" thickTop="1" thickBot="1">
      <c r="A228" s="13" t="str">
        <f t="shared" si="247"/>
        <v>b</v>
      </c>
      <c r="B228" s="3"/>
      <c r="C228" s="10" t="s">
        <v>17</v>
      </c>
      <c r="D228" s="16">
        <f t="shared" si="248"/>
        <v>0</v>
      </c>
      <c r="E228" s="16">
        <v>0</v>
      </c>
      <c r="F228" s="16">
        <v>0</v>
      </c>
      <c r="G228" s="16">
        <f t="shared" si="249"/>
        <v>0</v>
      </c>
      <c r="H228" s="16">
        <v>0</v>
      </c>
      <c r="I228" s="16">
        <v>0</v>
      </c>
      <c r="J228" s="16">
        <f t="shared" si="250"/>
        <v>0</v>
      </c>
      <c r="K228" s="16">
        <v>0</v>
      </c>
      <c r="L228" s="16">
        <v>0</v>
      </c>
      <c r="M228" s="16">
        <f t="shared" si="251"/>
        <v>0</v>
      </c>
      <c r="N228" s="16">
        <v>0</v>
      </c>
      <c r="O228" s="16">
        <v>0</v>
      </c>
      <c r="P228" s="16">
        <f t="shared" si="252"/>
        <v>0</v>
      </c>
      <c r="Q228" s="16">
        <v>0</v>
      </c>
      <c r="R228" s="16">
        <v>0</v>
      </c>
      <c r="S228" s="16">
        <f t="shared" si="253"/>
        <v>0</v>
      </c>
      <c r="T228" s="16">
        <v>0</v>
      </c>
      <c r="U228" s="16">
        <v>0</v>
      </c>
      <c r="V228" s="16">
        <f t="shared" si="254"/>
        <v>0</v>
      </c>
      <c r="W228" s="16">
        <v>0</v>
      </c>
      <c r="X228" s="16">
        <v>0</v>
      </c>
      <c r="Y228" s="2"/>
      <c r="Z228" s="2"/>
    </row>
    <row r="229" spans="1:26" s="8" customFormat="1" ht="16.5" thickTop="1" thickBot="1">
      <c r="A229" s="13" t="str">
        <f t="shared" si="247"/>
        <v>b</v>
      </c>
      <c r="B229" s="3"/>
      <c r="C229" s="10" t="s">
        <v>18</v>
      </c>
      <c r="D229" s="16">
        <f t="shared" si="248"/>
        <v>0</v>
      </c>
      <c r="E229" s="16">
        <v>0</v>
      </c>
      <c r="F229" s="16">
        <v>0</v>
      </c>
      <c r="G229" s="16">
        <f t="shared" si="249"/>
        <v>0</v>
      </c>
      <c r="H229" s="16">
        <v>0</v>
      </c>
      <c r="I229" s="16">
        <v>0</v>
      </c>
      <c r="J229" s="16">
        <f t="shared" si="250"/>
        <v>0</v>
      </c>
      <c r="K229" s="16">
        <v>0</v>
      </c>
      <c r="L229" s="16">
        <v>0</v>
      </c>
      <c r="M229" s="16">
        <f t="shared" si="251"/>
        <v>0</v>
      </c>
      <c r="N229" s="16">
        <v>0</v>
      </c>
      <c r="O229" s="16">
        <v>0</v>
      </c>
      <c r="P229" s="16">
        <f t="shared" si="252"/>
        <v>0</v>
      </c>
      <c r="Q229" s="16">
        <v>0</v>
      </c>
      <c r="R229" s="16">
        <v>0</v>
      </c>
      <c r="S229" s="16">
        <f t="shared" si="253"/>
        <v>0</v>
      </c>
      <c r="T229" s="16">
        <v>0</v>
      </c>
      <c r="U229" s="16">
        <v>0</v>
      </c>
      <c r="V229" s="16">
        <f t="shared" si="254"/>
        <v>0</v>
      </c>
      <c r="W229" s="16">
        <v>0</v>
      </c>
      <c r="X229" s="16">
        <v>0</v>
      </c>
      <c r="Y229" s="2"/>
      <c r="Z229" s="2"/>
    </row>
    <row r="230" spans="1:26" ht="31.5" thickTop="1" thickBot="1">
      <c r="A230" s="13" t="str">
        <f t="shared" si="247"/>
        <v>a</v>
      </c>
      <c r="B230" s="3" t="s">
        <v>36</v>
      </c>
      <c r="C230" s="6" t="s">
        <v>237</v>
      </c>
      <c r="D230" s="14">
        <f t="shared" si="248"/>
        <v>64701.25</v>
      </c>
      <c r="E230" s="14">
        <f>E233+E242+E243</f>
        <v>64701.25</v>
      </c>
      <c r="F230" s="14">
        <f>F233+F242+F243</f>
        <v>0</v>
      </c>
      <c r="G230" s="14">
        <f t="shared" si="249"/>
        <v>59000</v>
      </c>
      <c r="H230" s="14">
        <f>H233+H242+H243</f>
        <v>59000</v>
      </c>
      <c r="I230" s="14">
        <f>I233+I242+I243</f>
        <v>0</v>
      </c>
      <c r="J230" s="14">
        <f t="shared" si="250"/>
        <v>209000</v>
      </c>
      <c r="K230" s="14">
        <f>K233+K242+K243</f>
        <v>209000</v>
      </c>
      <c r="L230" s="14">
        <f>L233+L242+L243</f>
        <v>0</v>
      </c>
      <c r="M230" s="14">
        <f t="shared" si="251"/>
        <v>0</v>
      </c>
      <c r="N230" s="14">
        <f>N233+N242+N243</f>
        <v>0</v>
      </c>
      <c r="O230" s="14">
        <f>O233+O242+O243</f>
        <v>0</v>
      </c>
      <c r="P230" s="14">
        <f t="shared" si="252"/>
        <v>0</v>
      </c>
      <c r="Q230" s="14">
        <f>Q233+Q242+Q243</f>
        <v>0</v>
      </c>
      <c r="R230" s="14">
        <f>R233+R242+R243</f>
        <v>0</v>
      </c>
      <c r="S230" s="14">
        <f t="shared" si="253"/>
        <v>121000</v>
      </c>
      <c r="T230" s="14">
        <f>T233+T242+T243</f>
        <v>121000</v>
      </c>
      <c r="U230" s="14">
        <f>U233+U242+U243</f>
        <v>0</v>
      </c>
      <c r="V230" s="14">
        <f t="shared" si="254"/>
        <v>121000</v>
      </c>
      <c r="W230" s="14">
        <f>W233+W242+W243</f>
        <v>121000</v>
      </c>
      <c r="X230" s="14">
        <f>X233+X242+X243</f>
        <v>0</v>
      </c>
      <c r="Y230" s="5" t="s">
        <v>135</v>
      </c>
      <c r="Z230" s="5" t="s">
        <v>197</v>
      </c>
    </row>
    <row r="231" spans="1:26" s="8" customFormat="1" ht="16.5" thickTop="1" thickBot="1">
      <c r="A231" s="13" t="str">
        <f t="shared" si="247"/>
        <v>b</v>
      </c>
      <c r="B231" s="3"/>
      <c r="C231" s="9" t="s">
        <v>12</v>
      </c>
      <c r="D231" s="15">
        <f t="shared" si="248"/>
        <v>0</v>
      </c>
      <c r="E231" s="15">
        <v>0</v>
      </c>
      <c r="F231" s="15">
        <v>0</v>
      </c>
      <c r="G231" s="15">
        <f t="shared" si="249"/>
        <v>0</v>
      </c>
      <c r="H231" s="15">
        <v>0</v>
      </c>
      <c r="I231" s="15">
        <v>0</v>
      </c>
      <c r="J231" s="15">
        <f t="shared" si="250"/>
        <v>0</v>
      </c>
      <c r="K231" s="15">
        <v>0</v>
      </c>
      <c r="L231" s="15">
        <v>0</v>
      </c>
      <c r="M231" s="15">
        <f t="shared" si="251"/>
        <v>0</v>
      </c>
      <c r="N231" s="15">
        <v>0</v>
      </c>
      <c r="O231" s="15">
        <v>0</v>
      </c>
      <c r="P231" s="15">
        <f t="shared" si="252"/>
        <v>0</v>
      </c>
      <c r="Q231" s="15">
        <v>0</v>
      </c>
      <c r="R231" s="15">
        <v>0</v>
      </c>
      <c r="S231" s="15">
        <f t="shared" si="253"/>
        <v>0</v>
      </c>
      <c r="T231" s="15">
        <v>0</v>
      </c>
      <c r="U231" s="15">
        <v>0</v>
      </c>
      <c r="V231" s="15">
        <f t="shared" si="254"/>
        <v>0</v>
      </c>
      <c r="W231" s="15">
        <v>0</v>
      </c>
      <c r="X231" s="15">
        <v>0</v>
      </c>
      <c r="Y231" s="5"/>
      <c r="Z231" s="5"/>
    </row>
    <row r="232" spans="1:26" s="8" customFormat="1" ht="16.5" thickTop="1" thickBot="1">
      <c r="A232" s="13" t="str">
        <f t="shared" si="247"/>
        <v>b</v>
      </c>
      <c r="B232" s="3"/>
      <c r="C232" s="9" t="s">
        <v>13</v>
      </c>
      <c r="D232" s="15">
        <f t="shared" si="248"/>
        <v>0</v>
      </c>
      <c r="E232" s="15">
        <v>0</v>
      </c>
      <c r="F232" s="15">
        <v>0</v>
      </c>
      <c r="G232" s="15">
        <f t="shared" si="249"/>
        <v>0</v>
      </c>
      <c r="H232" s="15">
        <v>0</v>
      </c>
      <c r="I232" s="15">
        <v>0</v>
      </c>
      <c r="J232" s="15">
        <f t="shared" si="250"/>
        <v>0</v>
      </c>
      <c r="K232" s="15">
        <v>0</v>
      </c>
      <c r="L232" s="15">
        <v>0</v>
      </c>
      <c r="M232" s="15">
        <f t="shared" si="251"/>
        <v>0</v>
      </c>
      <c r="N232" s="15">
        <v>0</v>
      </c>
      <c r="O232" s="15">
        <v>0</v>
      </c>
      <c r="P232" s="15">
        <f t="shared" si="252"/>
        <v>0</v>
      </c>
      <c r="Q232" s="15">
        <v>0</v>
      </c>
      <c r="R232" s="15">
        <v>0</v>
      </c>
      <c r="S232" s="15">
        <f t="shared" si="253"/>
        <v>0</v>
      </c>
      <c r="T232" s="15">
        <v>0</v>
      </c>
      <c r="U232" s="15">
        <v>0</v>
      </c>
      <c r="V232" s="15">
        <f t="shared" si="254"/>
        <v>0</v>
      </c>
      <c r="W232" s="15">
        <v>0</v>
      </c>
      <c r="X232" s="15">
        <v>0</v>
      </c>
      <c r="Y232" s="5"/>
      <c r="Z232" s="5"/>
    </row>
    <row r="233" spans="1:26" ht="16.5" thickTop="1" thickBot="1">
      <c r="A233" s="13" t="str">
        <f t="shared" si="247"/>
        <v>a</v>
      </c>
      <c r="B233" s="3" t="s">
        <v>0</v>
      </c>
      <c r="C233" s="10" t="s">
        <v>14</v>
      </c>
      <c r="D233" s="16">
        <f t="shared" si="248"/>
        <v>64701.25</v>
      </c>
      <c r="E233" s="16">
        <f>E234+E235+E236+E237+E238+E239</f>
        <v>64701.25</v>
      </c>
      <c r="F233" s="16">
        <f>F234+F235+F236+F237+F238+F239</f>
        <v>0</v>
      </c>
      <c r="G233" s="16">
        <f t="shared" si="249"/>
        <v>59000</v>
      </c>
      <c r="H233" s="16">
        <f>H234+H235+H236+H237+H238+H239</f>
        <v>59000</v>
      </c>
      <c r="I233" s="16">
        <f>I234+I235+I236+I237+I238+I239</f>
        <v>0</v>
      </c>
      <c r="J233" s="16">
        <f t="shared" si="250"/>
        <v>209000</v>
      </c>
      <c r="K233" s="16">
        <f>K234+K235+K236+K237+K238+K239</f>
        <v>209000</v>
      </c>
      <c r="L233" s="16">
        <f>L234+L235+L236+L237+L238+L239</f>
        <v>0</v>
      </c>
      <c r="M233" s="16">
        <f t="shared" si="251"/>
        <v>0</v>
      </c>
      <c r="N233" s="16">
        <f>N234+N235+N236+N237+N238+N239</f>
        <v>0</v>
      </c>
      <c r="O233" s="16">
        <f>O234+O235+O236+O237+O238+O239</f>
        <v>0</v>
      </c>
      <c r="P233" s="16">
        <f t="shared" si="252"/>
        <v>0</v>
      </c>
      <c r="Q233" s="16">
        <f>Q234+Q235+Q236+Q237+Q238+Q239</f>
        <v>0</v>
      </c>
      <c r="R233" s="16">
        <f>R234+R235+R236+R237+R238+R239</f>
        <v>0</v>
      </c>
      <c r="S233" s="16">
        <f t="shared" si="253"/>
        <v>121000</v>
      </c>
      <c r="T233" s="16">
        <f>T234+T235+T236+T237+T238+T239</f>
        <v>121000</v>
      </c>
      <c r="U233" s="16">
        <f>U234+U235+U236+U237+U238+U239</f>
        <v>0</v>
      </c>
      <c r="V233" s="16">
        <f t="shared" si="254"/>
        <v>121000</v>
      </c>
      <c r="W233" s="16">
        <f>W234+W235+W236+W237+W238+W239</f>
        <v>121000</v>
      </c>
      <c r="X233" s="16">
        <f>X234+X235+X236+X237+X238+X239</f>
        <v>0</v>
      </c>
      <c r="Y233" s="2"/>
      <c r="Z233" s="2"/>
    </row>
    <row r="234" spans="1:26" s="8" customFormat="1" ht="16.5" thickTop="1" thickBot="1">
      <c r="A234" s="13" t="str">
        <f t="shared" si="247"/>
        <v>b</v>
      </c>
      <c r="B234" s="3"/>
      <c r="C234" s="4" t="s">
        <v>182</v>
      </c>
      <c r="D234" s="17">
        <f t="shared" si="248"/>
        <v>0</v>
      </c>
      <c r="E234" s="17"/>
      <c r="F234" s="17"/>
      <c r="G234" s="17">
        <f t="shared" si="249"/>
        <v>0</v>
      </c>
      <c r="H234" s="17"/>
      <c r="I234" s="17"/>
      <c r="J234" s="17">
        <f t="shared" si="250"/>
        <v>0</v>
      </c>
      <c r="K234" s="17"/>
      <c r="L234" s="17"/>
      <c r="M234" s="17">
        <f t="shared" si="251"/>
        <v>0</v>
      </c>
      <c r="N234" s="17"/>
      <c r="O234" s="17"/>
      <c r="P234" s="17">
        <f t="shared" si="252"/>
        <v>0</v>
      </c>
      <c r="Q234" s="17"/>
      <c r="R234" s="17"/>
      <c r="S234" s="17">
        <f t="shared" si="253"/>
        <v>0</v>
      </c>
      <c r="T234" s="17"/>
      <c r="U234" s="17"/>
      <c r="V234" s="17">
        <f t="shared" si="254"/>
        <v>0</v>
      </c>
      <c r="W234" s="17"/>
      <c r="X234" s="17"/>
      <c r="Y234" s="2"/>
      <c r="Z234" s="2"/>
    </row>
    <row r="235" spans="1:26" ht="16.5" thickTop="1" thickBot="1">
      <c r="A235" s="13" t="str">
        <f t="shared" si="247"/>
        <v>a</v>
      </c>
      <c r="B235" s="3" t="s">
        <v>0</v>
      </c>
      <c r="C235" s="4" t="s">
        <v>133</v>
      </c>
      <c r="D235" s="17">
        <f t="shared" si="248"/>
        <v>58738.04</v>
      </c>
      <c r="E235" s="17">
        <v>58738.04</v>
      </c>
      <c r="F235" s="17"/>
      <c r="G235" s="17">
        <f t="shared" si="249"/>
        <v>54000</v>
      </c>
      <c r="H235" s="17">
        <v>54000</v>
      </c>
      <c r="I235" s="17"/>
      <c r="J235" s="17">
        <f t="shared" si="250"/>
        <v>203000</v>
      </c>
      <c r="K235" s="17">
        <v>203000</v>
      </c>
      <c r="L235" s="17"/>
      <c r="M235" s="17">
        <f t="shared" si="251"/>
        <v>0</v>
      </c>
      <c r="N235" s="17"/>
      <c r="O235" s="17"/>
      <c r="P235" s="17">
        <f t="shared" si="252"/>
        <v>0</v>
      </c>
      <c r="Q235" s="17"/>
      <c r="R235" s="17"/>
      <c r="S235" s="17">
        <f t="shared" si="253"/>
        <v>115000</v>
      </c>
      <c r="T235" s="17">
        <v>115000</v>
      </c>
      <c r="U235" s="17"/>
      <c r="V235" s="17">
        <f t="shared" si="254"/>
        <v>115000</v>
      </c>
      <c r="W235" s="17">
        <v>115000</v>
      </c>
      <c r="X235" s="17"/>
      <c r="Y235" s="2"/>
      <c r="Z235" s="2"/>
    </row>
    <row r="236" spans="1:26" s="8" customFormat="1" ht="16.5" thickTop="1" thickBot="1">
      <c r="A236" s="13" t="str">
        <f t="shared" si="247"/>
        <v>b</v>
      </c>
      <c r="B236" s="3"/>
      <c r="C236" s="4" t="s">
        <v>132</v>
      </c>
      <c r="D236" s="17">
        <f t="shared" si="248"/>
        <v>0</v>
      </c>
      <c r="E236" s="17"/>
      <c r="F236" s="17"/>
      <c r="G236" s="17">
        <f t="shared" si="249"/>
        <v>0</v>
      </c>
      <c r="H236" s="17"/>
      <c r="I236" s="17"/>
      <c r="J236" s="17">
        <f t="shared" si="250"/>
        <v>0</v>
      </c>
      <c r="K236" s="17"/>
      <c r="L236" s="17"/>
      <c r="M236" s="17">
        <f t="shared" si="251"/>
        <v>0</v>
      </c>
      <c r="N236" s="17"/>
      <c r="O236" s="17"/>
      <c r="P236" s="17">
        <f t="shared" si="252"/>
        <v>0</v>
      </c>
      <c r="Q236" s="17"/>
      <c r="R236" s="17"/>
      <c r="S236" s="17">
        <f t="shared" si="253"/>
        <v>0</v>
      </c>
      <c r="T236" s="17"/>
      <c r="U236" s="17"/>
      <c r="V236" s="17">
        <f t="shared" si="254"/>
        <v>0</v>
      </c>
      <c r="W236" s="17"/>
      <c r="X236" s="17"/>
      <c r="Y236" s="2"/>
      <c r="Z236" s="2"/>
    </row>
    <row r="237" spans="1:26" s="8" customFormat="1" ht="16.5" thickTop="1" thickBot="1">
      <c r="A237" s="13" t="str">
        <f t="shared" si="247"/>
        <v>b</v>
      </c>
      <c r="B237" s="3"/>
      <c r="C237" s="4" t="s">
        <v>148</v>
      </c>
      <c r="D237" s="17">
        <f t="shared" si="248"/>
        <v>0</v>
      </c>
      <c r="E237" s="17"/>
      <c r="F237" s="17"/>
      <c r="G237" s="17">
        <f t="shared" si="249"/>
        <v>0</v>
      </c>
      <c r="H237" s="17"/>
      <c r="I237" s="17"/>
      <c r="J237" s="17">
        <f t="shared" si="250"/>
        <v>0</v>
      </c>
      <c r="K237" s="17"/>
      <c r="L237" s="17"/>
      <c r="M237" s="17">
        <f t="shared" si="251"/>
        <v>0</v>
      </c>
      <c r="N237" s="17"/>
      <c r="O237" s="17"/>
      <c r="P237" s="17">
        <f t="shared" si="252"/>
        <v>0</v>
      </c>
      <c r="Q237" s="17"/>
      <c r="R237" s="17"/>
      <c r="S237" s="17">
        <f t="shared" si="253"/>
        <v>0</v>
      </c>
      <c r="T237" s="17"/>
      <c r="U237" s="17"/>
      <c r="V237" s="17">
        <f t="shared" si="254"/>
        <v>0</v>
      </c>
      <c r="W237" s="17"/>
      <c r="X237" s="17"/>
      <c r="Y237" s="2"/>
      <c r="Z237" s="2"/>
    </row>
    <row r="238" spans="1:26" ht="16.5" thickTop="1" thickBot="1">
      <c r="A238" s="13" t="str">
        <f t="shared" si="247"/>
        <v>b</v>
      </c>
      <c r="B238" s="3" t="s">
        <v>0</v>
      </c>
      <c r="C238" s="4" t="s">
        <v>134</v>
      </c>
      <c r="D238" s="17">
        <f t="shared" si="248"/>
        <v>0</v>
      </c>
      <c r="E238" s="17"/>
      <c r="F238" s="17"/>
      <c r="G238" s="17">
        <f t="shared" si="249"/>
        <v>0</v>
      </c>
      <c r="H238" s="17"/>
      <c r="I238" s="17"/>
      <c r="J238" s="17">
        <f t="shared" si="250"/>
        <v>0</v>
      </c>
      <c r="K238" s="17"/>
      <c r="L238" s="17"/>
      <c r="M238" s="17">
        <f t="shared" si="251"/>
        <v>0</v>
      </c>
      <c r="N238" s="17"/>
      <c r="O238" s="17"/>
      <c r="P238" s="17">
        <f t="shared" si="252"/>
        <v>0</v>
      </c>
      <c r="Q238" s="17"/>
      <c r="R238" s="17"/>
      <c r="S238" s="17">
        <f t="shared" si="253"/>
        <v>0</v>
      </c>
      <c r="T238" s="17"/>
      <c r="U238" s="17"/>
      <c r="V238" s="17">
        <f t="shared" si="254"/>
        <v>0</v>
      </c>
      <c r="W238" s="17"/>
      <c r="X238" s="17"/>
      <c r="Y238" s="2"/>
      <c r="Z238" s="2"/>
    </row>
    <row r="239" spans="1:26" ht="16.5" thickTop="1" thickBot="1">
      <c r="A239" s="13" t="str">
        <f t="shared" si="247"/>
        <v>a</v>
      </c>
      <c r="B239" s="3" t="s">
        <v>0</v>
      </c>
      <c r="C239" s="4" t="s">
        <v>129</v>
      </c>
      <c r="D239" s="17">
        <f t="shared" si="248"/>
        <v>5963.21</v>
      </c>
      <c r="E239" s="17">
        <f>E240+E241</f>
        <v>5963.21</v>
      </c>
      <c r="F239" s="17">
        <f>F240+F241</f>
        <v>0</v>
      </c>
      <c r="G239" s="17">
        <f t="shared" si="249"/>
        <v>5000</v>
      </c>
      <c r="H239" s="17">
        <f>H240+H241</f>
        <v>5000</v>
      </c>
      <c r="I239" s="17">
        <f>I240+I241</f>
        <v>0</v>
      </c>
      <c r="J239" s="17">
        <f t="shared" si="250"/>
        <v>6000</v>
      </c>
      <c r="K239" s="17">
        <f>K240+K241</f>
        <v>6000</v>
      </c>
      <c r="L239" s="17">
        <f>L240+L241</f>
        <v>0</v>
      </c>
      <c r="M239" s="17">
        <f t="shared" si="251"/>
        <v>0</v>
      </c>
      <c r="N239" s="17">
        <f>N240+N241</f>
        <v>0</v>
      </c>
      <c r="O239" s="17">
        <f>O240+O241</f>
        <v>0</v>
      </c>
      <c r="P239" s="17">
        <f t="shared" si="252"/>
        <v>0</v>
      </c>
      <c r="Q239" s="17">
        <f>Q240+Q241</f>
        <v>0</v>
      </c>
      <c r="R239" s="17">
        <f>R240+R241</f>
        <v>0</v>
      </c>
      <c r="S239" s="17">
        <f t="shared" si="253"/>
        <v>6000</v>
      </c>
      <c r="T239" s="17">
        <f>T240+T241</f>
        <v>6000</v>
      </c>
      <c r="U239" s="17">
        <f>U240+U241</f>
        <v>0</v>
      </c>
      <c r="V239" s="17">
        <f t="shared" si="254"/>
        <v>6000</v>
      </c>
      <c r="W239" s="17">
        <f>W240+W241</f>
        <v>6000</v>
      </c>
      <c r="X239" s="17">
        <f>X240+X241</f>
        <v>0</v>
      </c>
      <c r="Y239" s="2"/>
      <c r="Z239" s="2"/>
    </row>
    <row r="240" spans="1:26" ht="27" thickTop="1" thickBot="1">
      <c r="A240" s="13" t="str">
        <f t="shared" si="247"/>
        <v>a</v>
      </c>
      <c r="B240" s="3" t="s">
        <v>0</v>
      </c>
      <c r="C240" s="11" t="s">
        <v>15</v>
      </c>
      <c r="D240" s="19">
        <f t="shared" si="248"/>
        <v>5963.21</v>
      </c>
      <c r="E240" s="19">
        <v>5963.21</v>
      </c>
      <c r="F240" s="19"/>
      <c r="G240" s="19">
        <f t="shared" si="249"/>
        <v>5000</v>
      </c>
      <c r="H240" s="19">
        <v>5000</v>
      </c>
      <c r="I240" s="19"/>
      <c r="J240" s="19">
        <f t="shared" si="250"/>
        <v>6000</v>
      </c>
      <c r="K240" s="19">
        <v>6000</v>
      </c>
      <c r="L240" s="19"/>
      <c r="M240" s="19">
        <f t="shared" si="251"/>
        <v>0</v>
      </c>
      <c r="N240" s="19"/>
      <c r="O240" s="19"/>
      <c r="P240" s="19">
        <f t="shared" si="252"/>
        <v>0</v>
      </c>
      <c r="Q240" s="19"/>
      <c r="R240" s="19"/>
      <c r="S240" s="19">
        <f t="shared" si="253"/>
        <v>6000</v>
      </c>
      <c r="T240" s="19">
        <v>6000</v>
      </c>
      <c r="U240" s="19"/>
      <c r="V240" s="19">
        <f t="shared" si="254"/>
        <v>6000</v>
      </c>
      <c r="W240" s="19">
        <v>6000</v>
      </c>
      <c r="X240" s="19"/>
      <c r="Y240" s="2"/>
      <c r="Z240" s="2"/>
    </row>
    <row r="241" spans="1:26" s="8" customFormat="1" ht="27" thickTop="1" thickBot="1">
      <c r="A241" s="13" t="str">
        <f t="shared" si="247"/>
        <v>b</v>
      </c>
      <c r="B241" s="3"/>
      <c r="C241" s="11" t="s">
        <v>16</v>
      </c>
      <c r="D241" s="19">
        <f t="shared" si="248"/>
        <v>0</v>
      </c>
      <c r="E241" s="19"/>
      <c r="F241" s="19"/>
      <c r="G241" s="19">
        <f t="shared" si="249"/>
        <v>0</v>
      </c>
      <c r="H241" s="19"/>
      <c r="I241" s="19"/>
      <c r="J241" s="19">
        <f t="shared" si="250"/>
        <v>0</v>
      </c>
      <c r="K241" s="19"/>
      <c r="L241" s="19"/>
      <c r="M241" s="19">
        <f t="shared" si="251"/>
        <v>0</v>
      </c>
      <c r="N241" s="19"/>
      <c r="O241" s="19"/>
      <c r="P241" s="19">
        <f t="shared" si="252"/>
        <v>0</v>
      </c>
      <c r="Q241" s="19"/>
      <c r="R241" s="19"/>
      <c r="S241" s="19">
        <f t="shared" si="253"/>
        <v>0</v>
      </c>
      <c r="T241" s="19"/>
      <c r="U241" s="19"/>
      <c r="V241" s="19">
        <f t="shared" si="254"/>
        <v>0</v>
      </c>
      <c r="W241" s="19"/>
      <c r="X241" s="19"/>
      <c r="Y241" s="2"/>
      <c r="Z241" s="2"/>
    </row>
    <row r="242" spans="1:26" s="8" customFormat="1" ht="16.5" thickTop="1" thickBot="1">
      <c r="A242" s="13" t="str">
        <f t="shared" si="247"/>
        <v>b</v>
      </c>
      <c r="B242" s="3"/>
      <c r="C242" s="10" t="s">
        <v>17</v>
      </c>
      <c r="D242" s="16">
        <f t="shared" si="248"/>
        <v>0</v>
      </c>
      <c r="E242" s="16">
        <v>0</v>
      </c>
      <c r="F242" s="16">
        <v>0</v>
      </c>
      <c r="G242" s="16">
        <f t="shared" si="249"/>
        <v>0</v>
      </c>
      <c r="H242" s="16">
        <v>0</v>
      </c>
      <c r="I242" s="16">
        <v>0</v>
      </c>
      <c r="J242" s="16">
        <f t="shared" si="250"/>
        <v>0</v>
      </c>
      <c r="K242" s="16">
        <v>0</v>
      </c>
      <c r="L242" s="16">
        <v>0</v>
      </c>
      <c r="M242" s="16">
        <f t="shared" si="251"/>
        <v>0</v>
      </c>
      <c r="N242" s="16">
        <v>0</v>
      </c>
      <c r="O242" s="16">
        <v>0</v>
      </c>
      <c r="P242" s="16">
        <f t="shared" si="252"/>
        <v>0</v>
      </c>
      <c r="Q242" s="16">
        <v>0</v>
      </c>
      <c r="R242" s="16">
        <v>0</v>
      </c>
      <c r="S242" s="16">
        <f t="shared" si="253"/>
        <v>0</v>
      </c>
      <c r="T242" s="16">
        <v>0</v>
      </c>
      <c r="U242" s="16">
        <v>0</v>
      </c>
      <c r="V242" s="16">
        <f t="shared" si="254"/>
        <v>0</v>
      </c>
      <c r="W242" s="16">
        <v>0</v>
      </c>
      <c r="X242" s="16">
        <v>0</v>
      </c>
      <c r="Y242" s="2"/>
      <c r="Z242" s="2"/>
    </row>
    <row r="243" spans="1:26" s="8" customFormat="1" ht="16.5" thickTop="1" thickBot="1">
      <c r="A243" s="13" t="str">
        <f t="shared" si="247"/>
        <v>b</v>
      </c>
      <c r="B243" s="3"/>
      <c r="C243" s="10" t="s">
        <v>18</v>
      </c>
      <c r="D243" s="16">
        <f t="shared" si="248"/>
        <v>0</v>
      </c>
      <c r="E243" s="16">
        <v>0</v>
      </c>
      <c r="F243" s="16">
        <v>0</v>
      </c>
      <c r="G243" s="16">
        <f t="shared" si="249"/>
        <v>0</v>
      </c>
      <c r="H243" s="16">
        <v>0</v>
      </c>
      <c r="I243" s="16">
        <v>0</v>
      </c>
      <c r="J243" s="16">
        <f t="shared" si="250"/>
        <v>0</v>
      </c>
      <c r="K243" s="16">
        <v>0</v>
      </c>
      <c r="L243" s="16">
        <v>0</v>
      </c>
      <c r="M243" s="16">
        <f t="shared" si="251"/>
        <v>0</v>
      </c>
      <c r="N243" s="16">
        <v>0</v>
      </c>
      <c r="O243" s="16">
        <v>0</v>
      </c>
      <c r="P243" s="16">
        <f t="shared" si="252"/>
        <v>0</v>
      </c>
      <c r="Q243" s="16">
        <v>0</v>
      </c>
      <c r="R243" s="16">
        <v>0</v>
      </c>
      <c r="S243" s="16">
        <f t="shared" si="253"/>
        <v>0</v>
      </c>
      <c r="T243" s="16">
        <v>0</v>
      </c>
      <c r="U243" s="16">
        <v>0</v>
      </c>
      <c r="V243" s="16">
        <f t="shared" si="254"/>
        <v>0</v>
      </c>
      <c r="W243" s="16">
        <v>0</v>
      </c>
      <c r="X243" s="16">
        <v>0</v>
      </c>
      <c r="Y243" s="2"/>
      <c r="Z243" s="2"/>
    </row>
    <row r="244" spans="1:26" ht="31.5" thickTop="1" thickBot="1">
      <c r="A244" s="13" t="str">
        <f t="shared" si="247"/>
        <v>a</v>
      </c>
      <c r="B244" s="3" t="s">
        <v>37</v>
      </c>
      <c r="C244" s="6" t="s">
        <v>236</v>
      </c>
      <c r="D244" s="14">
        <f t="shared" si="248"/>
        <v>45288.28</v>
      </c>
      <c r="E244" s="14">
        <f>E247+E256+E257</f>
        <v>45288.28</v>
      </c>
      <c r="F244" s="14">
        <f>F247+F256+F257</f>
        <v>0</v>
      </c>
      <c r="G244" s="14">
        <f t="shared" si="249"/>
        <v>42000</v>
      </c>
      <c r="H244" s="14">
        <f>H247+H256+H257</f>
        <v>42000</v>
      </c>
      <c r="I244" s="14">
        <f>I247+I256+I257</f>
        <v>0</v>
      </c>
      <c r="J244" s="14">
        <f t="shared" si="250"/>
        <v>42000</v>
      </c>
      <c r="K244" s="14">
        <f>K247+K256+K257</f>
        <v>42000</v>
      </c>
      <c r="L244" s="14">
        <f>L247+L256+L257</f>
        <v>0</v>
      </c>
      <c r="M244" s="14">
        <f t="shared" si="251"/>
        <v>0</v>
      </c>
      <c r="N244" s="14">
        <f>N247+N256+N257</f>
        <v>0</v>
      </c>
      <c r="O244" s="14">
        <f>O247+O256+O257</f>
        <v>0</v>
      </c>
      <c r="P244" s="14">
        <f t="shared" si="252"/>
        <v>0</v>
      </c>
      <c r="Q244" s="14">
        <f>Q247+Q256+Q257</f>
        <v>0</v>
      </c>
      <c r="R244" s="14">
        <f>R247+R256+R257</f>
        <v>0</v>
      </c>
      <c r="S244" s="14">
        <f t="shared" si="253"/>
        <v>55000</v>
      </c>
      <c r="T244" s="14">
        <f>T247+T256+T257</f>
        <v>55000</v>
      </c>
      <c r="U244" s="14">
        <f>U247+U256+U257</f>
        <v>0</v>
      </c>
      <c r="V244" s="14">
        <f t="shared" si="254"/>
        <v>55000</v>
      </c>
      <c r="W244" s="14">
        <f>W247+W256+W257</f>
        <v>55000</v>
      </c>
      <c r="X244" s="14">
        <f>X247+X256+X257</f>
        <v>0</v>
      </c>
      <c r="Y244" s="5" t="s">
        <v>135</v>
      </c>
      <c r="Z244" s="5" t="s">
        <v>197</v>
      </c>
    </row>
    <row r="245" spans="1:26" s="8" customFormat="1" ht="16.5" thickTop="1" thickBot="1">
      <c r="A245" s="13" t="str">
        <f t="shared" si="247"/>
        <v>b</v>
      </c>
      <c r="B245" s="3"/>
      <c r="C245" s="9" t="s">
        <v>12</v>
      </c>
      <c r="D245" s="15">
        <f t="shared" si="248"/>
        <v>0</v>
      </c>
      <c r="E245" s="15">
        <v>0</v>
      </c>
      <c r="F245" s="15">
        <v>0</v>
      </c>
      <c r="G245" s="15">
        <f t="shared" si="249"/>
        <v>0</v>
      </c>
      <c r="H245" s="15">
        <v>0</v>
      </c>
      <c r="I245" s="15">
        <v>0</v>
      </c>
      <c r="J245" s="15">
        <f t="shared" si="250"/>
        <v>0</v>
      </c>
      <c r="K245" s="15">
        <v>0</v>
      </c>
      <c r="L245" s="15">
        <v>0</v>
      </c>
      <c r="M245" s="15">
        <f t="shared" si="251"/>
        <v>0</v>
      </c>
      <c r="N245" s="15">
        <v>0</v>
      </c>
      <c r="O245" s="15">
        <v>0</v>
      </c>
      <c r="P245" s="15">
        <f t="shared" si="252"/>
        <v>0</v>
      </c>
      <c r="Q245" s="15">
        <v>0</v>
      </c>
      <c r="R245" s="15">
        <v>0</v>
      </c>
      <c r="S245" s="15">
        <f t="shared" si="253"/>
        <v>0</v>
      </c>
      <c r="T245" s="15">
        <v>0</v>
      </c>
      <c r="U245" s="15">
        <v>0</v>
      </c>
      <c r="V245" s="15">
        <f t="shared" si="254"/>
        <v>0</v>
      </c>
      <c r="W245" s="15">
        <v>0</v>
      </c>
      <c r="X245" s="15">
        <v>0</v>
      </c>
      <c r="Y245" s="5"/>
      <c r="Z245" s="5"/>
    </row>
    <row r="246" spans="1:26" s="8" customFormat="1" ht="16.5" thickTop="1" thickBot="1">
      <c r="A246" s="13" t="str">
        <f t="shared" si="247"/>
        <v>b</v>
      </c>
      <c r="B246" s="3"/>
      <c r="C246" s="9" t="s">
        <v>13</v>
      </c>
      <c r="D246" s="15">
        <f t="shared" si="248"/>
        <v>0</v>
      </c>
      <c r="E246" s="15">
        <v>0</v>
      </c>
      <c r="F246" s="15">
        <v>0</v>
      </c>
      <c r="G246" s="15">
        <f t="shared" si="249"/>
        <v>0</v>
      </c>
      <c r="H246" s="15">
        <v>0</v>
      </c>
      <c r="I246" s="15">
        <v>0</v>
      </c>
      <c r="J246" s="15">
        <f t="shared" si="250"/>
        <v>0</v>
      </c>
      <c r="K246" s="15">
        <v>0</v>
      </c>
      <c r="L246" s="15">
        <v>0</v>
      </c>
      <c r="M246" s="15">
        <f t="shared" si="251"/>
        <v>0</v>
      </c>
      <c r="N246" s="15">
        <v>0</v>
      </c>
      <c r="O246" s="15">
        <v>0</v>
      </c>
      <c r="P246" s="15">
        <f t="shared" si="252"/>
        <v>0</v>
      </c>
      <c r="Q246" s="15">
        <v>0</v>
      </c>
      <c r="R246" s="15">
        <v>0</v>
      </c>
      <c r="S246" s="15">
        <f t="shared" si="253"/>
        <v>0</v>
      </c>
      <c r="T246" s="15">
        <v>0</v>
      </c>
      <c r="U246" s="15">
        <v>0</v>
      </c>
      <c r="V246" s="15">
        <f t="shared" si="254"/>
        <v>0</v>
      </c>
      <c r="W246" s="15">
        <v>0</v>
      </c>
      <c r="X246" s="15">
        <v>0</v>
      </c>
      <c r="Y246" s="5"/>
      <c r="Z246" s="5"/>
    </row>
    <row r="247" spans="1:26" ht="16.5" thickTop="1" thickBot="1">
      <c r="A247" s="13" t="str">
        <f t="shared" si="247"/>
        <v>a</v>
      </c>
      <c r="B247" s="3" t="s">
        <v>0</v>
      </c>
      <c r="C247" s="10" t="s">
        <v>14</v>
      </c>
      <c r="D247" s="16">
        <f t="shared" si="248"/>
        <v>45288.28</v>
      </c>
      <c r="E247" s="16">
        <f>E248+E249+E250+E251+E252+E253</f>
        <v>45288.28</v>
      </c>
      <c r="F247" s="16">
        <f>F248+F249+F250+F251+F252+F253</f>
        <v>0</v>
      </c>
      <c r="G247" s="16">
        <f t="shared" si="249"/>
        <v>42000</v>
      </c>
      <c r="H247" s="16">
        <f>H248+H249+H250+H251+H252+H253</f>
        <v>42000</v>
      </c>
      <c r="I247" s="16">
        <f>I248+I249+I250+I251+I252+I253</f>
        <v>0</v>
      </c>
      <c r="J247" s="16">
        <f t="shared" si="250"/>
        <v>42000</v>
      </c>
      <c r="K247" s="16">
        <f>K248+K249+K250+K251+K252+K253</f>
        <v>42000</v>
      </c>
      <c r="L247" s="16">
        <f>L248+L249+L250+L251+L252+L253</f>
        <v>0</v>
      </c>
      <c r="M247" s="16">
        <f t="shared" si="251"/>
        <v>0</v>
      </c>
      <c r="N247" s="16">
        <f>N248+N249+N250+N251+N252+N253</f>
        <v>0</v>
      </c>
      <c r="O247" s="16">
        <f>O248+O249+O250+O251+O252+O253</f>
        <v>0</v>
      </c>
      <c r="P247" s="16">
        <f t="shared" si="252"/>
        <v>0</v>
      </c>
      <c r="Q247" s="16">
        <f>Q248+Q249+Q250+Q251+Q252+Q253</f>
        <v>0</v>
      </c>
      <c r="R247" s="16">
        <f>R248+R249+R250+R251+R252+R253</f>
        <v>0</v>
      </c>
      <c r="S247" s="16">
        <f t="shared" si="253"/>
        <v>55000</v>
      </c>
      <c r="T247" s="16">
        <f>T248+T249+T250+T251+T252+T253</f>
        <v>55000</v>
      </c>
      <c r="U247" s="16">
        <f>U248+U249+U250+U251+U252+U253</f>
        <v>0</v>
      </c>
      <c r="V247" s="16">
        <f t="shared" si="254"/>
        <v>55000</v>
      </c>
      <c r="W247" s="16">
        <f>W248+W249+W250+W251+W252+W253</f>
        <v>55000</v>
      </c>
      <c r="X247" s="16">
        <f>X248+X249+X250+X251+X252+X253</f>
        <v>0</v>
      </c>
      <c r="Y247" s="2"/>
      <c r="Z247" s="2"/>
    </row>
    <row r="248" spans="1:26" s="8" customFormat="1" ht="16.5" thickTop="1" thickBot="1">
      <c r="A248" s="13" t="str">
        <f t="shared" si="247"/>
        <v>b</v>
      </c>
      <c r="B248" s="3"/>
      <c r="C248" s="4" t="s">
        <v>182</v>
      </c>
      <c r="D248" s="17">
        <f t="shared" si="248"/>
        <v>0</v>
      </c>
      <c r="E248" s="17"/>
      <c r="F248" s="17"/>
      <c r="G248" s="17">
        <f t="shared" si="249"/>
        <v>0</v>
      </c>
      <c r="H248" s="17"/>
      <c r="I248" s="17"/>
      <c r="J248" s="17">
        <f t="shared" si="250"/>
        <v>0</v>
      </c>
      <c r="K248" s="17"/>
      <c r="L248" s="17"/>
      <c r="M248" s="17">
        <f t="shared" si="251"/>
        <v>0</v>
      </c>
      <c r="N248" s="17"/>
      <c r="O248" s="17"/>
      <c r="P248" s="17">
        <f t="shared" si="252"/>
        <v>0</v>
      </c>
      <c r="Q248" s="17"/>
      <c r="R248" s="17"/>
      <c r="S248" s="17">
        <f t="shared" si="253"/>
        <v>0</v>
      </c>
      <c r="T248" s="17"/>
      <c r="U248" s="17"/>
      <c r="V248" s="17">
        <f t="shared" si="254"/>
        <v>0</v>
      </c>
      <c r="W248" s="17"/>
      <c r="X248" s="17"/>
      <c r="Y248" s="2"/>
      <c r="Z248" s="2"/>
    </row>
    <row r="249" spans="1:26" ht="16.5" thickTop="1" thickBot="1">
      <c r="A249" s="13" t="str">
        <f t="shared" si="247"/>
        <v>a</v>
      </c>
      <c r="B249" s="3" t="s">
        <v>0</v>
      </c>
      <c r="C249" s="4" t="s">
        <v>133</v>
      </c>
      <c r="D249" s="17">
        <f t="shared" si="248"/>
        <v>44295.02</v>
      </c>
      <c r="E249" s="17">
        <v>44295.02</v>
      </c>
      <c r="F249" s="17"/>
      <c r="G249" s="17">
        <f t="shared" si="249"/>
        <v>41000</v>
      </c>
      <c r="H249" s="17">
        <v>41000</v>
      </c>
      <c r="I249" s="17"/>
      <c r="J249" s="17">
        <f t="shared" si="250"/>
        <v>41000</v>
      </c>
      <c r="K249" s="17">
        <v>41000</v>
      </c>
      <c r="L249" s="17"/>
      <c r="M249" s="17">
        <f t="shared" si="251"/>
        <v>0</v>
      </c>
      <c r="N249" s="17"/>
      <c r="O249" s="17"/>
      <c r="P249" s="17">
        <f t="shared" si="252"/>
        <v>0</v>
      </c>
      <c r="Q249" s="17"/>
      <c r="R249" s="17"/>
      <c r="S249" s="17">
        <f t="shared" si="253"/>
        <v>54000</v>
      </c>
      <c r="T249" s="17">
        <v>54000</v>
      </c>
      <c r="U249" s="17"/>
      <c r="V249" s="17">
        <f t="shared" si="254"/>
        <v>54000</v>
      </c>
      <c r="W249" s="17">
        <v>54000</v>
      </c>
      <c r="X249" s="17"/>
      <c r="Y249" s="2"/>
      <c r="Z249" s="2"/>
    </row>
    <row r="250" spans="1:26" s="8" customFormat="1" ht="16.5" thickTop="1" thickBot="1">
      <c r="A250" s="13" t="str">
        <f t="shared" si="247"/>
        <v>b</v>
      </c>
      <c r="B250" s="3"/>
      <c r="C250" s="4" t="s">
        <v>132</v>
      </c>
      <c r="D250" s="17">
        <f t="shared" si="248"/>
        <v>0</v>
      </c>
      <c r="E250" s="17"/>
      <c r="F250" s="17"/>
      <c r="G250" s="17">
        <f t="shared" si="249"/>
        <v>0</v>
      </c>
      <c r="H250" s="17"/>
      <c r="I250" s="17"/>
      <c r="J250" s="17">
        <f t="shared" si="250"/>
        <v>0</v>
      </c>
      <c r="K250" s="17"/>
      <c r="L250" s="17"/>
      <c r="M250" s="17">
        <f t="shared" si="251"/>
        <v>0</v>
      </c>
      <c r="N250" s="17"/>
      <c r="O250" s="17"/>
      <c r="P250" s="17">
        <f t="shared" si="252"/>
        <v>0</v>
      </c>
      <c r="Q250" s="17"/>
      <c r="R250" s="17"/>
      <c r="S250" s="17">
        <f t="shared" si="253"/>
        <v>0</v>
      </c>
      <c r="T250" s="17"/>
      <c r="U250" s="17"/>
      <c r="V250" s="17">
        <f t="shared" si="254"/>
        <v>0</v>
      </c>
      <c r="W250" s="17"/>
      <c r="X250" s="17"/>
      <c r="Y250" s="2"/>
      <c r="Z250" s="2"/>
    </row>
    <row r="251" spans="1:26" s="8" customFormat="1" ht="16.5" thickTop="1" thickBot="1">
      <c r="A251" s="13" t="str">
        <f t="shared" si="247"/>
        <v>b</v>
      </c>
      <c r="B251" s="3"/>
      <c r="C251" s="4" t="s">
        <v>148</v>
      </c>
      <c r="D251" s="17">
        <f t="shared" si="248"/>
        <v>0</v>
      </c>
      <c r="E251" s="17"/>
      <c r="F251" s="17"/>
      <c r="G251" s="17">
        <f t="shared" si="249"/>
        <v>0</v>
      </c>
      <c r="H251" s="17"/>
      <c r="I251" s="17"/>
      <c r="J251" s="17">
        <f t="shared" si="250"/>
        <v>0</v>
      </c>
      <c r="K251" s="17"/>
      <c r="L251" s="17"/>
      <c r="M251" s="17">
        <f t="shared" si="251"/>
        <v>0</v>
      </c>
      <c r="N251" s="17"/>
      <c r="O251" s="17"/>
      <c r="P251" s="17">
        <f t="shared" si="252"/>
        <v>0</v>
      </c>
      <c r="Q251" s="17"/>
      <c r="R251" s="17"/>
      <c r="S251" s="17">
        <f t="shared" si="253"/>
        <v>0</v>
      </c>
      <c r="T251" s="17"/>
      <c r="U251" s="17"/>
      <c r="V251" s="17">
        <f t="shared" si="254"/>
        <v>0</v>
      </c>
      <c r="W251" s="17"/>
      <c r="X251" s="17"/>
      <c r="Y251" s="2"/>
      <c r="Z251" s="2"/>
    </row>
    <row r="252" spans="1:26" ht="16.5" thickTop="1" thickBot="1">
      <c r="A252" s="13" t="str">
        <f t="shared" si="247"/>
        <v>b</v>
      </c>
      <c r="B252" s="3" t="s">
        <v>0</v>
      </c>
      <c r="C252" s="4" t="s">
        <v>134</v>
      </c>
      <c r="D252" s="17">
        <f t="shared" si="248"/>
        <v>0</v>
      </c>
      <c r="E252" s="17"/>
      <c r="F252" s="17"/>
      <c r="G252" s="17">
        <f t="shared" si="249"/>
        <v>0</v>
      </c>
      <c r="H252" s="17"/>
      <c r="I252" s="17"/>
      <c r="J252" s="17">
        <f t="shared" si="250"/>
        <v>0</v>
      </c>
      <c r="K252" s="17"/>
      <c r="L252" s="17"/>
      <c r="M252" s="17">
        <f t="shared" si="251"/>
        <v>0</v>
      </c>
      <c r="N252" s="17"/>
      <c r="O252" s="17"/>
      <c r="P252" s="17">
        <f t="shared" si="252"/>
        <v>0</v>
      </c>
      <c r="Q252" s="17"/>
      <c r="R252" s="17"/>
      <c r="S252" s="17">
        <f t="shared" si="253"/>
        <v>0</v>
      </c>
      <c r="T252" s="17"/>
      <c r="U252" s="17"/>
      <c r="V252" s="17">
        <f t="shared" si="254"/>
        <v>0</v>
      </c>
      <c r="W252" s="17"/>
      <c r="X252" s="17"/>
      <c r="Y252" s="2"/>
      <c r="Z252" s="2"/>
    </row>
    <row r="253" spans="1:26" ht="16.5" thickTop="1" thickBot="1">
      <c r="A253" s="13" t="str">
        <f t="shared" si="247"/>
        <v>a</v>
      </c>
      <c r="B253" s="3" t="s">
        <v>0</v>
      </c>
      <c r="C253" s="4" t="s">
        <v>129</v>
      </c>
      <c r="D253" s="17">
        <f t="shared" si="248"/>
        <v>993.26</v>
      </c>
      <c r="E253" s="17">
        <f>E254+E255</f>
        <v>993.26</v>
      </c>
      <c r="F253" s="17">
        <f>F254+F255</f>
        <v>0</v>
      </c>
      <c r="G253" s="17">
        <f t="shared" si="249"/>
        <v>1000</v>
      </c>
      <c r="H253" s="17">
        <f>H254+H255</f>
        <v>1000</v>
      </c>
      <c r="I253" s="17">
        <f>I254+I255</f>
        <v>0</v>
      </c>
      <c r="J253" s="17">
        <f t="shared" si="250"/>
        <v>1000</v>
      </c>
      <c r="K253" s="17">
        <f>K254+K255</f>
        <v>1000</v>
      </c>
      <c r="L253" s="17">
        <f>L254+L255</f>
        <v>0</v>
      </c>
      <c r="M253" s="17">
        <f t="shared" si="251"/>
        <v>0</v>
      </c>
      <c r="N253" s="17">
        <f>N254+N255</f>
        <v>0</v>
      </c>
      <c r="O253" s="17">
        <f>O254+O255</f>
        <v>0</v>
      </c>
      <c r="P253" s="17">
        <f t="shared" si="252"/>
        <v>0</v>
      </c>
      <c r="Q253" s="17">
        <f>Q254+Q255</f>
        <v>0</v>
      </c>
      <c r="R253" s="17">
        <f>R254+R255</f>
        <v>0</v>
      </c>
      <c r="S253" s="17">
        <f t="shared" si="253"/>
        <v>1000</v>
      </c>
      <c r="T253" s="17">
        <f>T254+T255</f>
        <v>1000</v>
      </c>
      <c r="U253" s="17">
        <f>U254+U255</f>
        <v>0</v>
      </c>
      <c r="V253" s="17">
        <f t="shared" si="254"/>
        <v>1000</v>
      </c>
      <c r="W253" s="17">
        <f>W254+W255</f>
        <v>1000</v>
      </c>
      <c r="X253" s="17">
        <f>X254+X255</f>
        <v>0</v>
      </c>
      <c r="Y253" s="2"/>
      <c r="Z253" s="2"/>
    </row>
    <row r="254" spans="1:26" ht="27" thickTop="1" thickBot="1">
      <c r="A254" s="13" t="str">
        <f t="shared" si="247"/>
        <v>a</v>
      </c>
      <c r="B254" s="3" t="s">
        <v>0</v>
      </c>
      <c r="C254" s="11" t="s">
        <v>15</v>
      </c>
      <c r="D254" s="19">
        <f t="shared" si="248"/>
        <v>993.26</v>
      </c>
      <c r="E254" s="19">
        <v>993.26</v>
      </c>
      <c r="F254" s="19"/>
      <c r="G254" s="19">
        <f t="shared" si="249"/>
        <v>1000</v>
      </c>
      <c r="H254" s="19">
        <v>1000</v>
      </c>
      <c r="I254" s="19"/>
      <c r="J254" s="19">
        <f t="shared" si="250"/>
        <v>1000</v>
      </c>
      <c r="K254" s="19">
        <v>1000</v>
      </c>
      <c r="L254" s="19"/>
      <c r="M254" s="19">
        <f t="shared" si="251"/>
        <v>0</v>
      </c>
      <c r="N254" s="19"/>
      <c r="O254" s="19"/>
      <c r="P254" s="19">
        <f t="shared" si="252"/>
        <v>0</v>
      </c>
      <c r="Q254" s="19"/>
      <c r="R254" s="19"/>
      <c r="S254" s="19">
        <f t="shared" si="253"/>
        <v>1000</v>
      </c>
      <c r="T254" s="19">
        <v>1000</v>
      </c>
      <c r="U254" s="19"/>
      <c r="V254" s="19">
        <f t="shared" si="254"/>
        <v>1000</v>
      </c>
      <c r="W254" s="19">
        <v>1000</v>
      </c>
      <c r="X254" s="19"/>
      <c r="Y254" s="2"/>
      <c r="Z254" s="2"/>
    </row>
    <row r="255" spans="1:26" s="8" customFormat="1" ht="27" thickTop="1" thickBot="1">
      <c r="A255" s="13" t="str">
        <f t="shared" si="247"/>
        <v>b</v>
      </c>
      <c r="B255" s="3"/>
      <c r="C255" s="11" t="s">
        <v>16</v>
      </c>
      <c r="D255" s="19">
        <f t="shared" si="248"/>
        <v>0</v>
      </c>
      <c r="E255" s="19"/>
      <c r="F255" s="19"/>
      <c r="G255" s="19">
        <f t="shared" si="249"/>
        <v>0</v>
      </c>
      <c r="H255" s="19"/>
      <c r="I255" s="19"/>
      <c r="J255" s="19">
        <f t="shared" si="250"/>
        <v>0</v>
      </c>
      <c r="K255" s="19"/>
      <c r="L255" s="19"/>
      <c r="M255" s="19">
        <f t="shared" si="251"/>
        <v>0</v>
      </c>
      <c r="N255" s="19"/>
      <c r="O255" s="19"/>
      <c r="P255" s="19">
        <f t="shared" si="252"/>
        <v>0</v>
      </c>
      <c r="Q255" s="19"/>
      <c r="R255" s="19"/>
      <c r="S255" s="19">
        <f t="shared" si="253"/>
        <v>0</v>
      </c>
      <c r="T255" s="19"/>
      <c r="U255" s="19"/>
      <c r="V255" s="19">
        <f t="shared" si="254"/>
        <v>0</v>
      </c>
      <c r="W255" s="19"/>
      <c r="X255" s="19"/>
      <c r="Y255" s="2"/>
      <c r="Z255" s="2"/>
    </row>
    <row r="256" spans="1:26" s="8" customFormat="1" ht="16.5" thickTop="1" thickBot="1">
      <c r="A256" s="13" t="str">
        <f t="shared" si="247"/>
        <v>b</v>
      </c>
      <c r="B256" s="3"/>
      <c r="C256" s="10" t="s">
        <v>17</v>
      </c>
      <c r="D256" s="16">
        <f t="shared" si="248"/>
        <v>0</v>
      </c>
      <c r="E256" s="16">
        <v>0</v>
      </c>
      <c r="F256" s="16">
        <v>0</v>
      </c>
      <c r="G256" s="16">
        <f t="shared" si="249"/>
        <v>0</v>
      </c>
      <c r="H256" s="16">
        <v>0</v>
      </c>
      <c r="I256" s="16">
        <v>0</v>
      </c>
      <c r="J256" s="16">
        <f t="shared" si="250"/>
        <v>0</v>
      </c>
      <c r="K256" s="16">
        <v>0</v>
      </c>
      <c r="L256" s="16">
        <v>0</v>
      </c>
      <c r="M256" s="16">
        <f t="shared" si="251"/>
        <v>0</v>
      </c>
      <c r="N256" s="16">
        <v>0</v>
      </c>
      <c r="O256" s="16">
        <v>0</v>
      </c>
      <c r="P256" s="16">
        <f t="shared" si="252"/>
        <v>0</v>
      </c>
      <c r="Q256" s="16">
        <v>0</v>
      </c>
      <c r="R256" s="16">
        <v>0</v>
      </c>
      <c r="S256" s="16">
        <f t="shared" si="253"/>
        <v>0</v>
      </c>
      <c r="T256" s="16">
        <v>0</v>
      </c>
      <c r="U256" s="16">
        <v>0</v>
      </c>
      <c r="V256" s="16">
        <f t="shared" si="254"/>
        <v>0</v>
      </c>
      <c r="W256" s="16">
        <v>0</v>
      </c>
      <c r="X256" s="16">
        <v>0</v>
      </c>
      <c r="Y256" s="2"/>
      <c r="Z256" s="2"/>
    </row>
    <row r="257" spans="1:26" s="8" customFormat="1" ht="16.5" thickTop="1" thickBot="1">
      <c r="A257" s="13" t="str">
        <f t="shared" si="247"/>
        <v>b</v>
      </c>
      <c r="B257" s="3"/>
      <c r="C257" s="10" t="s">
        <v>18</v>
      </c>
      <c r="D257" s="16">
        <f t="shared" si="248"/>
        <v>0</v>
      </c>
      <c r="E257" s="16">
        <v>0</v>
      </c>
      <c r="F257" s="16">
        <v>0</v>
      </c>
      <c r="G257" s="16">
        <f t="shared" si="249"/>
        <v>0</v>
      </c>
      <c r="H257" s="16">
        <v>0</v>
      </c>
      <c r="I257" s="16">
        <v>0</v>
      </c>
      <c r="J257" s="16">
        <f t="shared" si="250"/>
        <v>0</v>
      </c>
      <c r="K257" s="16">
        <v>0</v>
      </c>
      <c r="L257" s="16">
        <v>0</v>
      </c>
      <c r="M257" s="16">
        <f t="shared" si="251"/>
        <v>0</v>
      </c>
      <c r="N257" s="16">
        <v>0</v>
      </c>
      <c r="O257" s="16">
        <v>0</v>
      </c>
      <c r="P257" s="16">
        <f t="shared" si="252"/>
        <v>0</v>
      </c>
      <c r="Q257" s="16">
        <v>0</v>
      </c>
      <c r="R257" s="16">
        <v>0</v>
      </c>
      <c r="S257" s="16">
        <f t="shared" si="253"/>
        <v>0</v>
      </c>
      <c r="T257" s="16">
        <v>0</v>
      </c>
      <c r="U257" s="16">
        <v>0</v>
      </c>
      <c r="V257" s="16">
        <f t="shared" si="254"/>
        <v>0</v>
      </c>
      <c r="W257" s="16">
        <v>0</v>
      </c>
      <c r="X257" s="16">
        <v>0</v>
      </c>
      <c r="Y257" s="2"/>
      <c r="Z257" s="2"/>
    </row>
    <row r="258" spans="1:26" ht="31.5" thickTop="1" thickBot="1">
      <c r="A258" s="13" t="str">
        <f t="shared" si="247"/>
        <v>a</v>
      </c>
      <c r="B258" s="3" t="s">
        <v>38</v>
      </c>
      <c r="C258" s="6" t="s">
        <v>235</v>
      </c>
      <c r="D258" s="14">
        <f t="shared" si="248"/>
        <v>37985.06</v>
      </c>
      <c r="E258" s="14">
        <f>E261+E270+E271</f>
        <v>37985.06</v>
      </c>
      <c r="F258" s="14">
        <f>F261+F270+F271</f>
        <v>0</v>
      </c>
      <c r="G258" s="14">
        <f t="shared" si="249"/>
        <v>37000</v>
      </c>
      <c r="H258" s="14">
        <f>H261+H270+H271</f>
        <v>37000</v>
      </c>
      <c r="I258" s="14">
        <f>I261+I270+I271</f>
        <v>0</v>
      </c>
      <c r="J258" s="14">
        <f t="shared" si="250"/>
        <v>44000</v>
      </c>
      <c r="K258" s="14">
        <f>K261+K270+K271</f>
        <v>44000</v>
      </c>
      <c r="L258" s="14">
        <f>L261+L270+L271</f>
        <v>0</v>
      </c>
      <c r="M258" s="14">
        <f t="shared" si="251"/>
        <v>0</v>
      </c>
      <c r="N258" s="14">
        <f>N261+N270+N271</f>
        <v>0</v>
      </c>
      <c r="O258" s="14">
        <f>O261+O270+O271</f>
        <v>0</v>
      </c>
      <c r="P258" s="14">
        <f t="shared" si="252"/>
        <v>0</v>
      </c>
      <c r="Q258" s="14">
        <f>Q261+Q270+Q271</f>
        <v>0</v>
      </c>
      <c r="R258" s="14">
        <f>R261+R270+R271</f>
        <v>0</v>
      </c>
      <c r="S258" s="14">
        <f t="shared" si="253"/>
        <v>63000</v>
      </c>
      <c r="T258" s="14">
        <f>T261+T270+T271</f>
        <v>63000</v>
      </c>
      <c r="U258" s="14">
        <f>U261+U270+U271</f>
        <v>0</v>
      </c>
      <c r="V258" s="14">
        <f t="shared" si="254"/>
        <v>63000</v>
      </c>
      <c r="W258" s="14">
        <f>W261+W270+W271</f>
        <v>63000</v>
      </c>
      <c r="X258" s="14">
        <f>X261+X270+X271</f>
        <v>0</v>
      </c>
      <c r="Y258" s="5" t="s">
        <v>135</v>
      </c>
      <c r="Z258" s="5" t="s">
        <v>197</v>
      </c>
    </row>
    <row r="259" spans="1:26" s="8" customFormat="1" ht="16.5" thickTop="1" thickBot="1">
      <c r="A259" s="13" t="str">
        <f t="shared" si="247"/>
        <v>b</v>
      </c>
      <c r="B259" s="3"/>
      <c r="C259" s="9" t="s">
        <v>12</v>
      </c>
      <c r="D259" s="15">
        <f t="shared" si="248"/>
        <v>0</v>
      </c>
      <c r="E259" s="15">
        <v>0</v>
      </c>
      <c r="F259" s="15">
        <v>0</v>
      </c>
      <c r="G259" s="15">
        <f t="shared" si="249"/>
        <v>0</v>
      </c>
      <c r="H259" s="15">
        <v>0</v>
      </c>
      <c r="I259" s="15">
        <v>0</v>
      </c>
      <c r="J259" s="15">
        <f t="shared" si="250"/>
        <v>0</v>
      </c>
      <c r="K259" s="15">
        <v>0</v>
      </c>
      <c r="L259" s="15">
        <v>0</v>
      </c>
      <c r="M259" s="15">
        <f t="shared" si="251"/>
        <v>0</v>
      </c>
      <c r="N259" s="15">
        <v>0</v>
      </c>
      <c r="O259" s="15">
        <v>0</v>
      </c>
      <c r="P259" s="15">
        <f t="shared" si="252"/>
        <v>0</v>
      </c>
      <c r="Q259" s="15">
        <v>0</v>
      </c>
      <c r="R259" s="15">
        <v>0</v>
      </c>
      <c r="S259" s="15">
        <f t="shared" si="253"/>
        <v>0</v>
      </c>
      <c r="T259" s="15">
        <v>0</v>
      </c>
      <c r="U259" s="15">
        <v>0</v>
      </c>
      <c r="V259" s="15">
        <f t="shared" si="254"/>
        <v>0</v>
      </c>
      <c r="W259" s="15">
        <v>0</v>
      </c>
      <c r="X259" s="15">
        <v>0</v>
      </c>
      <c r="Y259" s="5"/>
      <c r="Z259" s="5"/>
    </row>
    <row r="260" spans="1:26" s="8" customFormat="1" ht="16.5" thickTop="1" thickBot="1">
      <c r="A260" s="13" t="str">
        <f t="shared" si="247"/>
        <v>b</v>
      </c>
      <c r="B260" s="3"/>
      <c r="C260" s="9" t="s">
        <v>13</v>
      </c>
      <c r="D260" s="15">
        <f t="shared" si="248"/>
        <v>0</v>
      </c>
      <c r="E260" s="15">
        <v>0</v>
      </c>
      <c r="F260" s="15">
        <v>0</v>
      </c>
      <c r="G260" s="15">
        <f t="shared" si="249"/>
        <v>0</v>
      </c>
      <c r="H260" s="15">
        <v>0</v>
      </c>
      <c r="I260" s="15">
        <v>0</v>
      </c>
      <c r="J260" s="15">
        <f t="shared" si="250"/>
        <v>0</v>
      </c>
      <c r="K260" s="15">
        <v>0</v>
      </c>
      <c r="L260" s="15">
        <v>0</v>
      </c>
      <c r="M260" s="15">
        <f t="shared" si="251"/>
        <v>0</v>
      </c>
      <c r="N260" s="15">
        <v>0</v>
      </c>
      <c r="O260" s="15">
        <v>0</v>
      </c>
      <c r="P260" s="15">
        <f t="shared" si="252"/>
        <v>0</v>
      </c>
      <c r="Q260" s="15">
        <v>0</v>
      </c>
      <c r="R260" s="15">
        <v>0</v>
      </c>
      <c r="S260" s="15">
        <f t="shared" si="253"/>
        <v>0</v>
      </c>
      <c r="T260" s="15">
        <v>0</v>
      </c>
      <c r="U260" s="15">
        <v>0</v>
      </c>
      <c r="V260" s="15">
        <f t="shared" si="254"/>
        <v>0</v>
      </c>
      <c r="W260" s="15">
        <v>0</v>
      </c>
      <c r="X260" s="15">
        <v>0</v>
      </c>
      <c r="Y260" s="5"/>
      <c r="Z260" s="5"/>
    </row>
    <row r="261" spans="1:26" ht="16.5" thickTop="1" thickBot="1">
      <c r="A261" s="13" t="str">
        <f t="shared" si="247"/>
        <v>a</v>
      </c>
      <c r="B261" s="3" t="s">
        <v>0</v>
      </c>
      <c r="C261" s="10" t="s">
        <v>14</v>
      </c>
      <c r="D261" s="16">
        <f t="shared" si="248"/>
        <v>37985.06</v>
      </c>
      <c r="E261" s="16">
        <f>E262+E263+E264+E265+E266+E267</f>
        <v>37985.06</v>
      </c>
      <c r="F261" s="16">
        <f>F262+F263+F264+F265+F266+F267</f>
        <v>0</v>
      </c>
      <c r="G261" s="16">
        <f t="shared" si="249"/>
        <v>37000</v>
      </c>
      <c r="H261" s="16">
        <f>H262+H263+H264+H265+H266+H267</f>
        <v>37000</v>
      </c>
      <c r="I261" s="16">
        <f>I262+I263+I264+I265+I266+I267</f>
        <v>0</v>
      </c>
      <c r="J261" s="16">
        <f t="shared" si="250"/>
        <v>44000</v>
      </c>
      <c r="K261" s="16">
        <f>K262+K263+K264+K265+K266+K267</f>
        <v>44000</v>
      </c>
      <c r="L261" s="16">
        <f>L262+L263+L264+L265+L266+L267</f>
        <v>0</v>
      </c>
      <c r="M261" s="16">
        <f t="shared" si="251"/>
        <v>0</v>
      </c>
      <c r="N261" s="16">
        <f>N262+N263+N264+N265+N266+N267</f>
        <v>0</v>
      </c>
      <c r="O261" s="16">
        <f>O262+O263+O264+O265+O266+O267</f>
        <v>0</v>
      </c>
      <c r="P261" s="16">
        <f t="shared" si="252"/>
        <v>0</v>
      </c>
      <c r="Q261" s="16">
        <f>Q262+Q263+Q264+Q265+Q266+Q267</f>
        <v>0</v>
      </c>
      <c r="R261" s="16">
        <f>R262+R263+R264+R265+R266+R267</f>
        <v>0</v>
      </c>
      <c r="S261" s="16">
        <f t="shared" si="253"/>
        <v>63000</v>
      </c>
      <c r="T261" s="16">
        <f>T262+T263+T264+T265+T266+T267</f>
        <v>63000</v>
      </c>
      <c r="U261" s="16">
        <f>U262+U263+U264+U265+U266+U267</f>
        <v>0</v>
      </c>
      <c r="V261" s="16">
        <f t="shared" si="254"/>
        <v>63000</v>
      </c>
      <c r="W261" s="16">
        <f>W262+W263+W264+W265+W266+W267</f>
        <v>63000</v>
      </c>
      <c r="X261" s="16">
        <f>X262+X263+X264+X265+X266+X267</f>
        <v>0</v>
      </c>
      <c r="Y261" s="2"/>
      <c r="Z261" s="2"/>
    </row>
    <row r="262" spans="1:26" s="8" customFormat="1" ht="16.5" thickTop="1" thickBot="1">
      <c r="A262" s="13" t="str">
        <f t="shared" si="247"/>
        <v>b</v>
      </c>
      <c r="B262" s="3"/>
      <c r="C262" s="4" t="s">
        <v>182</v>
      </c>
      <c r="D262" s="17">
        <f t="shared" si="248"/>
        <v>0</v>
      </c>
      <c r="E262" s="17"/>
      <c r="F262" s="17"/>
      <c r="G262" s="17">
        <f t="shared" si="249"/>
        <v>0</v>
      </c>
      <c r="H262" s="17"/>
      <c r="I262" s="17"/>
      <c r="J262" s="17">
        <f t="shared" si="250"/>
        <v>0</v>
      </c>
      <c r="K262" s="17"/>
      <c r="L262" s="17"/>
      <c r="M262" s="17">
        <f t="shared" si="251"/>
        <v>0</v>
      </c>
      <c r="N262" s="17"/>
      <c r="O262" s="17"/>
      <c r="P262" s="17">
        <f t="shared" si="252"/>
        <v>0</v>
      </c>
      <c r="Q262" s="17"/>
      <c r="R262" s="17"/>
      <c r="S262" s="17">
        <f t="shared" si="253"/>
        <v>0</v>
      </c>
      <c r="T262" s="17"/>
      <c r="U262" s="17"/>
      <c r="V262" s="17">
        <f t="shared" si="254"/>
        <v>0</v>
      </c>
      <c r="W262" s="17"/>
      <c r="X262" s="17"/>
      <c r="Y262" s="2"/>
      <c r="Z262" s="2"/>
    </row>
    <row r="263" spans="1:26" ht="16.5" thickTop="1" thickBot="1">
      <c r="A263" s="13" t="str">
        <f t="shared" si="247"/>
        <v>a</v>
      </c>
      <c r="B263" s="3" t="s">
        <v>0</v>
      </c>
      <c r="C263" s="4" t="s">
        <v>133</v>
      </c>
      <c r="D263" s="17">
        <f t="shared" si="248"/>
        <v>36988.519999999997</v>
      </c>
      <c r="E263" s="17">
        <v>36988.519999999997</v>
      </c>
      <c r="F263" s="17"/>
      <c r="G263" s="17">
        <f t="shared" si="249"/>
        <v>36000</v>
      </c>
      <c r="H263" s="17">
        <v>36000</v>
      </c>
      <c r="I263" s="17"/>
      <c r="J263" s="17">
        <f t="shared" si="250"/>
        <v>43000</v>
      </c>
      <c r="K263" s="17">
        <v>43000</v>
      </c>
      <c r="L263" s="17"/>
      <c r="M263" s="17">
        <f t="shared" si="251"/>
        <v>0</v>
      </c>
      <c r="N263" s="17"/>
      <c r="O263" s="17"/>
      <c r="P263" s="17">
        <f t="shared" si="252"/>
        <v>0</v>
      </c>
      <c r="Q263" s="17"/>
      <c r="R263" s="17"/>
      <c r="S263" s="17">
        <f t="shared" si="253"/>
        <v>62000</v>
      </c>
      <c r="T263" s="17">
        <v>62000</v>
      </c>
      <c r="U263" s="17"/>
      <c r="V263" s="17">
        <f t="shared" si="254"/>
        <v>62000</v>
      </c>
      <c r="W263" s="17">
        <v>62000</v>
      </c>
      <c r="X263" s="17"/>
      <c r="Y263" s="2"/>
      <c r="Z263" s="2"/>
    </row>
    <row r="264" spans="1:26" s="8" customFormat="1" ht="16.5" thickTop="1" thickBot="1">
      <c r="A264" s="13" t="str">
        <f t="shared" ref="A264:A355" si="255">IF((D264+E264+F264+G264+H264+I264+J264+K264+L264+P264+Q264+R264+V264+W264+X264)&gt;0,"a","b")</f>
        <v>b</v>
      </c>
      <c r="B264" s="3"/>
      <c r="C264" s="4" t="s">
        <v>132</v>
      </c>
      <c r="D264" s="17">
        <f t="shared" si="248"/>
        <v>0</v>
      </c>
      <c r="E264" s="17"/>
      <c r="F264" s="17"/>
      <c r="G264" s="17">
        <f t="shared" si="249"/>
        <v>0</v>
      </c>
      <c r="H264" s="17"/>
      <c r="I264" s="17"/>
      <c r="J264" s="17">
        <f t="shared" si="250"/>
        <v>0</v>
      </c>
      <c r="K264" s="17"/>
      <c r="L264" s="17"/>
      <c r="M264" s="17">
        <f t="shared" si="251"/>
        <v>0</v>
      </c>
      <c r="N264" s="17"/>
      <c r="O264" s="17"/>
      <c r="P264" s="17">
        <f t="shared" si="252"/>
        <v>0</v>
      </c>
      <c r="Q264" s="17"/>
      <c r="R264" s="17"/>
      <c r="S264" s="17">
        <f t="shared" si="253"/>
        <v>0</v>
      </c>
      <c r="T264" s="17"/>
      <c r="U264" s="17"/>
      <c r="V264" s="17">
        <f t="shared" si="254"/>
        <v>0</v>
      </c>
      <c r="W264" s="17"/>
      <c r="X264" s="17"/>
      <c r="Y264" s="2"/>
      <c r="Z264" s="2"/>
    </row>
    <row r="265" spans="1:26" s="8" customFormat="1" ht="16.5" thickTop="1" thickBot="1">
      <c r="A265" s="13" t="str">
        <f t="shared" si="255"/>
        <v>b</v>
      </c>
      <c r="B265" s="3"/>
      <c r="C265" s="4" t="s">
        <v>148</v>
      </c>
      <c r="D265" s="17">
        <f t="shared" si="248"/>
        <v>0</v>
      </c>
      <c r="E265" s="17"/>
      <c r="F265" s="17"/>
      <c r="G265" s="17">
        <f t="shared" si="249"/>
        <v>0</v>
      </c>
      <c r="H265" s="17"/>
      <c r="I265" s="17"/>
      <c r="J265" s="17">
        <f t="shared" si="250"/>
        <v>0</v>
      </c>
      <c r="K265" s="17"/>
      <c r="L265" s="17"/>
      <c r="M265" s="17">
        <f t="shared" si="251"/>
        <v>0</v>
      </c>
      <c r="N265" s="17"/>
      <c r="O265" s="17"/>
      <c r="P265" s="17">
        <f t="shared" si="252"/>
        <v>0</v>
      </c>
      <c r="Q265" s="17"/>
      <c r="R265" s="17"/>
      <c r="S265" s="17">
        <f t="shared" si="253"/>
        <v>0</v>
      </c>
      <c r="T265" s="17"/>
      <c r="U265" s="17"/>
      <c r="V265" s="17">
        <f t="shared" si="254"/>
        <v>0</v>
      </c>
      <c r="W265" s="17"/>
      <c r="X265" s="17"/>
      <c r="Y265" s="2"/>
      <c r="Z265" s="2"/>
    </row>
    <row r="266" spans="1:26" ht="16.5" thickTop="1" thickBot="1">
      <c r="A266" s="13" t="str">
        <f t="shared" si="255"/>
        <v>b</v>
      </c>
      <c r="B266" s="3" t="s">
        <v>0</v>
      </c>
      <c r="C266" s="4" t="s">
        <v>134</v>
      </c>
      <c r="D266" s="17">
        <f t="shared" si="248"/>
        <v>0</v>
      </c>
      <c r="E266" s="17"/>
      <c r="F266" s="17"/>
      <c r="G266" s="17">
        <f t="shared" si="249"/>
        <v>0</v>
      </c>
      <c r="H266" s="17"/>
      <c r="I266" s="17"/>
      <c r="J266" s="17">
        <f t="shared" si="250"/>
        <v>0</v>
      </c>
      <c r="K266" s="17"/>
      <c r="L266" s="17"/>
      <c r="M266" s="17">
        <f t="shared" si="251"/>
        <v>0</v>
      </c>
      <c r="N266" s="17"/>
      <c r="O266" s="17"/>
      <c r="P266" s="17">
        <f t="shared" si="252"/>
        <v>0</v>
      </c>
      <c r="Q266" s="17"/>
      <c r="R266" s="17"/>
      <c r="S266" s="17">
        <f t="shared" si="253"/>
        <v>0</v>
      </c>
      <c r="T266" s="17"/>
      <c r="U266" s="17"/>
      <c r="V266" s="17">
        <f t="shared" si="254"/>
        <v>0</v>
      </c>
      <c r="W266" s="17"/>
      <c r="X266" s="17"/>
      <c r="Y266" s="2"/>
      <c r="Z266" s="2"/>
    </row>
    <row r="267" spans="1:26" ht="16.5" thickTop="1" thickBot="1">
      <c r="A267" s="13" t="str">
        <f t="shared" si="255"/>
        <v>a</v>
      </c>
      <c r="B267" s="3" t="s">
        <v>0</v>
      </c>
      <c r="C267" s="4" t="s">
        <v>129</v>
      </c>
      <c r="D267" s="17">
        <f t="shared" si="248"/>
        <v>996.54</v>
      </c>
      <c r="E267" s="17">
        <f>E268+E269</f>
        <v>996.54</v>
      </c>
      <c r="F267" s="17">
        <f>F268+F269</f>
        <v>0</v>
      </c>
      <c r="G267" s="17">
        <f t="shared" si="249"/>
        <v>1000</v>
      </c>
      <c r="H267" s="17">
        <f>H268+H269</f>
        <v>1000</v>
      </c>
      <c r="I267" s="17">
        <f>I268+I269</f>
        <v>0</v>
      </c>
      <c r="J267" s="17">
        <f t="shared" si="250"/>
        <v>1000</v>
      </c>
      <c r="K267" s="17">
        <f>K268+K269</f>
        <v>1000</v>
      </c>
      <c r="L267" s="17">
        <f>L268+L269</f>
        <v>0</v>
      </c>
      <c r="M267" s="17">
        <f t="shared" si="251"/>
        <v>0</v>
      </c>
      <c r="N267" s="17">
        <f>N268+N269</f>
        <v>0</v>
      </c>
      <c r="O267" s="17">
        <f>O268+O269</f>
        <v>0</v>
      </c>
      <c r="P267" s="17">
        <f t="shared" si="252"/>
        <v>0</v>
      </c>
      <c r="Q267" s="17">
        <f>Q268+Q269</f>
        <v>0</v>
      </c>
      <c r="R267" s="17">
        <f>R268+R269</f>
        <v>0</v>
      </c>
      <c r="S267" s="17">
        <f t="shared" si="253"/>
        <v>1000</v>
      </c>
      <c r="T267" s="17">
        <f>T268+T269</f>
        <v>1000</v>
      </c>
      <c r="U267" s="17">
        <f>U268+U269</f>
        <v>0</v>
      </c>
      <c r="V267" s="17">
        <f t="shared" si="254"/>
        <v>1000</v>
      </c>
      <c r="W267" s="17">
        <f>W268+W269</f>
        <v>1000</v>
      </c>
      <c r="X267" s="17">
        <f>X268+X269</f>
        <v>0</v>
      </c>
      <c r="Y267" s="2"/>
      <c r="Z267" s="2"/>
    </row>
    <row r="268" spans="1:26" ht="27" thickTop="1" thickBot="1">
      <c r="A268" s="13" t="str">
        <f t="shared" si="255"/>
        <v>a</v>
      </c>
      <c r="B268" s="3" t="s">
        <v>0</v>
      </c>
      <c r="C268" s="11" t="s">
        <v>15</v>
      </c>
      <c r="D268" s="19">
        <f t="shared" si="248"/>
        <v>996.54</v>
      </c>
      <c r="E268" s="19">
        <v>996.54</v>
      </c>
      <c r="F268" s="19"/>
      <c r="G268" s="19">
        <f t="shared" si="249"/>
        <v>1000</v>
      </c>
      <c r="H268" s="19">
        <v>1000</v>
      </c>
      <c r="I268" s="19"/>
      <c r="J268" s="19">
        <f t="shared" si="250"/>
        <v>1000</v>
      </c>
      <c r="K268" s="19">
        <v>1000</v>
      </c>
      <c r="L268" s="19"/>
      <c r="M268" s="19">
        <f t="shared" si="251"/>
        <v>0</v>
      </c>
      <c r="N268" s="19"/>
      <c r="O268" s="19"/>
      <c r="P268" s="19">
        <f t="shared" si="252"/>
        <v>0</v>
      </c>
      <c r="Q268" s="19"/>
      <c r="R268" s="19"/>
      <c r="S268" s="19">
        <f t="shared" si="253"/>
        <v>1000</v>
      </c>
      <c r="T268" s="19">
        <v>1000</v>
      </c>
      <c r="U268" s="19"/>
      <c r="V268" s="19">
        <f t="shared" si="254"/>
        <v>1000</v>
      </c>
      <c r="W268" s="19">
        <v>1000</v>
      </c>
      <c r="X268" s="19"/>
      <c r="Y268" s="2"/>
      <c r="Z268" s="2"/>
    </row>
    <row r="269" spans="1:26" s="8" customFormat="1" ht="27" thickTop="1" thickBot="1">
      <c r="A269" s="13" t="str">
        <f t="shared" si="255"/>
        <v>b</v>
      </c>
      <c r="B269" s="3"/>
      <c r="C269" s="11" t="s">
        <v>16</v>
      </c>
      <c r="D269" s="19">
        <f t="shared" si="248"/>
        <v>0</v>
      </c>
      <c r="E269" s="19"/>
      <c r="F269" s="19"/>
      <c r="G269" s="19">
        <f t="shared" si="249"/>
        <v>0</v>
      </c>
      <c r="H269" s="19"/>
      <c r="I269" s="19"/>
      <c r="J269" s="19">
        <f t="shared" si="250"/>
        <v>0</v>
      </c>
      <c r="K269" s="19"/>
      <c r="L269" s="19"/>
      <c r="M269" s="19">
        <f t="shared" si="251"/>
        <v>0</v>
      </c>
      <c r="N269" s="19"/>
      <c r="O269" s="19"/>
      <c r="P269" s="19">
        <f t="shared" si="252"/>
        <v>0</v>
      </c>
      <c r="Q269" s="19"/>
      <c r="R269" s="19"/>
      <c r="S269" s="19">
        <f t="shared" si="253"/>
        <v>0</v>
      </c>
      <c r="T269" s="19"/>
      <c r="U269" s="19"/>
      <c r="V269" s="19">
        <f t="shared" si="254"/>
        <v>0</v>
      </c>
      <c r="W269" s="19"/>
      <c r="X269" s="19"/>
      <c r="Y269" s="2"/>
      <c r="Z269" s="2"/>
    </row>
    <row r="270" spans="1:26" s="8" customFormat="1" ht="16.5" thickTop="1" thickBot="1">
      <c r="A270" s="13" t="str">
        <f t="shared" si="255"/>
        <v>b</v>
      </c>
      <c r="B270" s="3"/>
      <c r="C270" s="10" t="s">
        <v>17</v>
      </c>
      <c r="D270" s="16">
        <f t="shared" si="248"/>
        <v>0</v>
      </c>
      <c r="E270" s="16">
        <v>0</v>
      </c>
      <c r="F270" s="16">
        <v>0</v>
      </c>
      <c r="G270" s="16">
        <f t="shared" si="249"/>
        <v>0</v>
      </c>
      <c r="H270" s="16">
        <v>0</v>
      </c>
      <c r="I270" s="16">
        <v>0</v>
      </c>
      <c r="J270" s="16">
        <f t="shared" si="250"/>
        <v>0</v>
      </c>
      <c r="K270" s="16">
        <v>0</v>
      </c>
      <c r="L270" s="16">
        <v>0</v>
      </c>
      <c r="M270" s="16">
        <f t="shared" si="251"/>
        <v>0</v>
      </c>
      <c r="N270" s="16">
        <v>0</v>
      </c>
      <c r="O270" s="16">
        <v>0</v>
      </c>
      <c r="P270" s="16">
        <f t="shared" si="252"/>
        <v>0</v>
      </c>
      <c r="Q270" s="16">
        <v>0</v>
      </c>
      <c r="R270" s="16">
        <v>0</v>
      </c>
      <c r="S270" s="16">
        <f t="shared" si="253"/>
        <v>0</v>
      </c>
      <c r="T270" s="16">
        <v>0</v>
      </c>
      <c r="U270" s="16">
        <v>0</v>
      </c>
      <c r="V270" s="16">
        <f t="shared" si="254"/>
        <v>0</v>
      </c>
      <c r="W270" s="16">
        <v>0</v>
      </c>
      <c r="X270" s="16">
        <v>0</v>
      </c>
      <c r="Y270" s="2"/>
      <c r="Z270" s="2"/>
    </row>
    <row r="271" spans="1:26" s="8" customFormat="1" ht="16.5" thickTop="1" thickBot="1">
      <c r="A271" s="13" t="str">
        <f t="shared" si="255"/>
        <v>b</v>
      </c>
      <c r="B271" s="3"/>
      <c r="C271" s="10" t="s">
        <v>18</v>
      </c>
      <c r="D271" s="16">
        <f t="shared" si="248"/>
        <v>0</v>
      </c>
      <c r="E271" s="16">
        <v>0</v>
      </c>
      <c r="F271" s="16">
        <v>0</v>
      </c>
      <c r="G271" s="16">
        <f t="shared" si="249"/>
        <v>0</v>
      </c>
      <c r="H271" s="16">
        <v>0</v>
      </c>
      <c r="I271" s="16">
        <v>0</v>
      </c>
      <c r="J271" s="16">
        <f t="shared" si="250"/>
        <v>0</v>
      </c>
      <c r="K271" s="16">
        <v>0</v>
      </c>
      <c r="L271" s="16">
        <v>0</v>
      </c>
      <c r="M271" s="16">
        <f t="shared" si="251"/>
        <v>0</v>
      </c>
      <c r="N271" s="16">
        <v>0</v>
      </c>
      <c r="O271" s="16">
        <v>0</v>
      </c>
      <c r="P271" s="16">
        <f t="shared" si="252"/>
        <v>0</v>
      </c>
      <c r="Q271" s="16">
        <v>0</v>
      </c>
      <c r="R271" s="16">
        <v>0</v>
      </c>
      <c r="S271" s="16">
        <f t="shared" si="253"/>
        <v>0</v>
      </c>
      <c r="T271" s="16">
        <v>0</v>
      </c>
      <c r="U271" s="16">
        <v>0</v>
      </c>
      <c r="V271" s="16">
        <f t="shared" si="254"/>
        <v>0</v>
      </c>
      <c r="W271" s="16">
        <v>0</v>
      </c>
      <c r="X271" s="16">
        <v>0</v>
      </c>
      <c r="Y271" s="2"/>
      <c r="Z271" s="2"/>
    </row>
    <row r="272" spans="1:26" ht="31.5" thickTop="1" thickBot="1">
      <c r="A272" s="13" t="str">
        <f t="shared" si="255"/>
        <v>a</v>
      </c>
      <c r="B272" s="3" t="s">
        <v>39</v>
      </c>
      <c r="C272" s="6" t="s">
        <v>234</v>
      </c>
      <c r="D272" s="14">
        <f t="shared" si="248"/>
        <v>22785.26</v>
      </c>
      <c r="E272" s="14">
        <f>E275+E284+E285</f>
        <v>22785.26</v>
      </c>
      <c r="F272" s="14">
        <f>F275+F284+F285</f>
        <v>0</v>
      </c>
      <c r="G272" s="14">
        <f t="shared" si="249"/>
        <v>22000</v>
      </c>
      <c r="H272" s="14">
        <f>H275+H284+H285</f>
        <v>22000</v>
      </c>
      <c r="I272" s="14">
        <f>I275+I284+I285</f>
        <v>0</v>
      </c>
      <c r="J272" s="14">
        <f t="shared" si="250"/>
        <v>29000</v>
      </c>
      <c r="K272" s="14">
        <f>K275+K284+K285</f>
        <v>29000</v>
      </c>
      <c r="L272" s="14">
        <f>L275+L284+L285</f>
        <v>0</v>
      </c>
      <c r="M272" s="14">
        <f t="shared" si="251"/>
        <v>0</v>
      </c>
      <c r="N272" s="14">
        <f>N275+N284+N285</f>
        <v>0</v>
      </c>
      <c r="O272" s="14">
        <f>O275+O284+O285</f>
        <v>0</v>
      </c>
      <c r="P272" s="14">
        <f t="shared" si="252"/>
        <v>0</v>
      </c>
      <c r="Q272" s="14">
        <f>Q275+Q284+Q285</f>
        <v>0</v>
      </c>
      <c r="R272" s="14">
        <f>R275+R284+R285</f>
        <v>0</v>
      </c>
      <c r="S272" s="14">
        <f t="shared" si="253"/>
        <v>40000</v>
      </c>
      <c r="T272" s="14">
        <f>T275+T284+T285</f>
        <v>40000</v>
      </c>
      <c r="U272" s="14">
        <f>U275+U284+U285</f>
        <v>0</v>
      </c>
      <c r="V272" s="14">
        <f t="shared" si="254"/>
        <v>40000</v>
      </c>
      <c r="W272" s="14">
        <f>W275+W284+W285</f>
        <v>40000</v>
      </c>
      <c r="X272" s="14">
        <f>X275+X284+X285</f>
        <v>0</v>
      </c>
      <c r="Y272" s="5" t="s">
        <v>135</v>
      </c>
      <c r="Z272" s="5" t="s">
        <v>197</v>
      </c>
    </row>
    <row r="273" spans="1:26" s="8" customFormat="1" ht="16.5" thickTop="1" thickBot="1">
      <c r="A273" s="13" t="str">
        <f t="shared" si="255"/>
        <v>b</v>
      </c>
      <c r="B273" s="3"/>
      <c r="C273" s="9" t="s">
        <v>12</v>
      </c>
      <c r="D273" s="15">
        <f t="shared" si="248"/>
        <v>0</v>
      </c>
      <c r="E273" s="15">
        <v>0</v>
      </c>
      <c r="F273" s="15">
        <v>0</v>
      </c>
      <c r="G273" s="15">
        <f t="shared" si="249"/>
        <v>0</v>
      </c>
      <c r="H273" s="15">
        <v>0</v>
      </c>
      <c r="I273" s="15">
        <v>0</v>
      </c>
      <c r="J273" s="15">
        <f t="shared" si="250"/>
        <v>0</v>
      </c>
      <c r="K273" s="15">
        <v>0</v>
      </c>
      <c r="L273" s="15">
        <v>0</v>
      </c>
      <c r="M273" s="15">
        <f t="shared" si="251"/>
        <v>0</v>
      </c>
      <c r="N273" s="15">
        <v>0</v>
      </c>
      <c r="O273" s="15">
        <v>0</v>
      </c>
      <c r="P273" s="15">
        <f t="shared" si="252"/>
        <v>0</v>
      </c>
      <c r="Q273" s="15">
        <v>0</v>
      </c>
      <c r="R273" s="15">
        <v>0</v>
      </c>
      <c r="S273" s="15">
        <f t="shared" si="253"/>
        <v>0</v>
      </c>
      <c r="T273" s="15">
        <v>0</v>
      </c>
      <c r="U273" s="15">
        <v>0</v>
      </c>
      <c r="V273" s="15">
        <f t="shared" si="254"/>
        <v>0</v>
      </c>
      <c r="W273" s="15">
        <v>0</v>
      </c>
      <c r="X273" s="15">
        <v>0</v>
      </c>
      <c r="Y273" s="5"/>
      <c r="Z273" s="5"/>
    </row>
    <row r="274" spans="1:26" s="8" customFormat="1" ht="16.5" thickTop="1" thickBot="1">
      <c r="A274" s="13" t="str">
        <f t="shared" si="255"/>
        <v>b</v>
      </c>
      <c r="B274" s="3"/>
      <c r="C274" s="9" t="s">
        <v>13</v>
      </c>
      <c r="D274" s="15">
        <f t="shared" si="248"/>
        <v>0</v>
      </c>
      <c r="E274" s="15">
        <v>0</v>
      </c>
      <c r="F274" s="15">
        <v>0</v>
      </c>
      <c r="G274" s="15">
        <f t="shared" si="249"/>
        <v>0</v>
      </c>
      <c r="H274" s="15">
        <v>0</v>
      </c>
      <c r="I274" s="15">
        <v>0</v>
      </c>
      <c r="J274" s="15">
        <f t="shared" si="250"/>
        <v>0</v>
      </c>
      <c r="K274" s="15">
        <v>0</v>
      </c>
      <c r="L274" s="15">
        <v>0</v>
      </c>
      <c r="M274" s="15">
        <f t="shared" si="251"/>
        <v>0</v>
      </c>
      <c r="N274" s="15">
        <v>0</v>
      </c>
      <c r="O274" s="15">
        <v>0</v>
      </c>
      <c r="P274" s="15">
        <f t="shared" si="252"/>
        <v>0</v>
      </c>
      <c r="Q274" s="15">
        <v>0</v>
      </c>
      <c r="R274" s="15">
        <v>0</v>
      </c>
      <c r="S274" s="15">
        <f t="shared" si="253"/>
        <v>0</v>
      </c>
      <c r="T274" s="15">
        <v>0</v>
      </c>
      <c r="U274" s="15">
        <v>0</v>
      </c>
      <c r="V274" s="15">
        <f t="shared" si="254"/>
        <v>0</v>
      </c>
      <c r="W274" s="15">
        <v>0</v>
      </c>
      <c r="X274" s="15">
        <v>0</v>
      </c>
      <c r="Y274" s="5"/>
      <c r="Z274" s="5"/>
    </row>
    <row r="275" spans="1:26" ht="16.5" thickTop="1" thickBot="1">
      <c r="A275" s="13" t="str">
        <f t="shared" si="255"/>
        <v>a</v>
      </c>
      <c r="B275" s="3" t="s">
        <v>0</v>
      </c>
      <c r="C275" s="10" t="s">
        <v>14</v>
      </c>
      <c r="D275" s="16">
        <f t="shared" si="248"/>
        <v>22785.26</v>
      </c>
      <c r="E275" s="16">
        <f>E276+E277+E278+E279+E280+E281</f>
        <v>22785.26</v>
      </c>
      <c r="F275" s="16">
        <f>F276+F277+F278+F279+F280+F281</f>
        <v>0</v>
      </c>
      <c r="G275" s="16">
        <f t="shared" si="249"/>
        <v>22000</v>
      </c>
      <c r="H275" s="16">
        <f>H276+H277+H278+H279+H280+H281</f>
        <v>22000</v>
      </c>
      <c r="I275" s="16">
        <f>I276+I277+I278+I279+I280+I281</f>
        <v>0</v>
      </c>
      <c r="J275" s="16">
        <f t="shared" si="250"/>
        <v>29000</v>
      </c>
      <c r="K275" s="16">
        <f>K276+K277+K278+K279+K280+K281</f>
        <v>29000</v>
      </c>
      <c r="L275" s="16">
        <f>L276+L277+L278+L279+L280+L281</f>
        <v>0</v>
      </c>
      <c r="M275" s="16">
        <f t="shared" si="251"/>
        <v>0</v>
      </c>
      <c r="N275" s="16">
        <f>N276+N277+N278+N279+N280+N281</f>
        <v>0</v>
      </c>
      <c r="O275" s="16">
        <f>O276+O277+O278+O279+O280+O281</f>
        <v>0</v>
      </c>
      <c r="P275" s="16">
        <f t="shared" si="252"/>
        <v>0</v>
      </c>
      <c r="Q275" s="16">
        <f>Q276+Q277+Q278+Q279+Q280+Q281</f>
        <v>0</v>
      </c>
      <c r="R275" s="16">
        <f>R276+R277+R278+R279+R280+R281</f>
        <v>0</v>
      </c>
      <c r="S275" s="16">
        <f t="shared" si="253"/>
        <v>40000</v>
      </c>
      <c r="T275" s="16">
        <f>T276+T277+T278+T279+T280+T281</f>
        <v>40000</v>
      </c>
      <c r="U275" s="16">
        <f>U276+U277+U278+U279+U280+U281</f>
        <v>0</v>
      </c>
      <c r="V275" s="16">
        <f t="shared" si="254"/>
        <v>40000</v>
      </c>
      <c r="W275" s="16">
        <f>W276+W277+W278+W279+W280+W281</f>
        <v>40000</v>
      </c>
      <c r="X275" s="16">
        <f>X276+X277+X278+X279+X280+X281</f>
        <v>0</v>
      </c>
      <c r="Y275" s="2"/>
      <c r="Z275" s="2"/>
    </row>
    <row r="276" spans="1:26" s="8" customFormat="1" ht="16.5" thickTop="1" thickBot="1">
      <c r="A276" s="13" t="str">
        <f t="shared" si="255"/>
        <v>b</v>
      </c>
      <c r="B276" s="3"/>
      <c r="C276" s="4" t="s">
        <v>182</v>
      </c>
      <c r="D276" s="17">
        <f t="shared" si="248"/>
        <v>0</v>
      </c>
      <c r="E276" s="17"/>
      <c r="F276" s="17"/>
      <c r="G276" s="17">
        <f t="shared" si="249"/>
        <v>0</v>
      </c>
      <c r="H276" s="17"/>
      <c r="I276" s="17"/>
      <c r="J276" s="17">
        <f t="shared" si="250"/>
        <v>0</v>
      </c>
      <c r="K276" s="17"/>
      <c r="L276" s="17"/>
      <c r="M276" s="17">
        <f t="shared" si="251"/>
        <v>0</v>
      </c>
      <c r="N276" s="17"/>
      <c r="O276" s="17"/>
      <c r="P276" s="17">
        <f t="shared" si="252"/>
        <v>0</v>
      </c>
      <c r="Q276" s="17"/>
      <c r="R276" s="17"/>
      <c r="S276" s="17">
        <f t="shared" si="253"/>
        <v>0</v>
      </c>
      <c r="T276" s="17"/>
      <c r="U276" s="17"/>
      <c r="V276" s="17">
        <f t="shared" si="254"/>
        <v>0</v>
      </c>
      <c r="W276" s="17"/>
      <c r="X276" s="17"/>
      <c r="Y276" s="2"/>
      <c r="Z276" s="2"/>
    </row>
    <row r="277" spans="1:26" ht="16.5" thickTop="1" thickBot="1">
      <c r="A277" s="13" t="str">
        <f t="shared" si="255"/>
        <v>a</v>
      </c>
      <c r="B277" s="3" t="s">
        <v>0</v>
      </c>
      <c r="C277" s="4" t="s">
        <v>133</v>
      </c>
      <c r="D277" s="17">
        <f t="shared" si="248"/>
        <v>22497.26</v>
      </c>
      <c r="E277" s="17">
        <v>22497.26</v>
      </c>
      <c r="F277" s="17"/>
      <c r="G277" s="17">
        <f t="shared" si="249"/>
        <v>21000</v>
      </c>
      <c r="H277" s="17">
        <v>21000</v>
      </c>
      <c r="I277" s="17"/>
      <c r="J277" s="17">
        <f t="shared" si="250"/>
        <v>28000</v>
      </c>
      <c r="K277" s="17">
        <v>28000</v>
      </c>
      <c r="L277" s="17"/>
      <c r="M277" s="17">
        <f t="shared" si="251"/>
        <v>0</v>
      </c>
      <c r="N277" s="17"/>
      <c r="O277" s="17"/>
      <c r="P277" s="17">
        <f t="shared" si="252"/>
        <v>0</v>
      </c>
      <c r="Q277" s="17"/>
      <c r="R277" s="17"/>
      <c r="S277" s="17">
        <f t="shared" si="253"/>
        <v>39000</v>
      </c>
      <c r="T277" s="17">
        <v>39000</v>
      </c>
      <c r="U277" s="17"/>
      <c r="V277" s="17">
        <f t="shared" si="254"/>
        <v>39000</v>
      </c>
      <c r="W277" s="17">
        <v>39000</v>
      </c>
      <c r="X277" s="17"/>
      <c r="Y277" s="2"/>
      <c r="Z277" s="2"/>
    </row>
    <row r="278" spans="1:26" s="8" customFormat="1" ht="16.5" thickTop="1" thickBot="1">
      <c r="A278" s="13" t="str">
        <f t="shared" si="255"/>
        <v>b</v>
      </c>
      <c r="B278" s="3"/>
      <c r="C278" s="4" t="s">
        <v>132</v>
      </c>
      <c r="D278" s="17">
        <f t="shared" si="248"/>
        <v>0</v>
      </c>
      <c r="E278" s="17"/>
      <c r="F278" s="17"/>
      <c r="G278" s="17">
        <f t="shared" si="249"/>
        <v>0</v>
      </c>
      <c r="H278" s="17"/>
      <c r="I278" s="17"/>
      <c r="J278" s="17">
        <f t="shared" si="250"/>
        <v>0</v>
      </c>
      <c r="K278" s="17"/>
      <c r="L278" s="17"/>
      <c r="M278" s="17">
        <f t="shared" si="251"/>
        <v>0</v>
      </c>
      <c r="N278" s="17"/>
      <c r="O278" s="17"/>
      <c r="P278" s="17">
        <f t="shared" si="252"/>
        <v>0</v>
      </c>
      <c r="Q278" s="17"/>
      <c r="R278" s="17"/>
      <c r="S278" s="17">
        <f t="shared" si="253"/>
        <v>0</v>
      </c>
      <c r="T278" s="17"/>
      <c r="U278" s="17"/>
      <c r="V278" s="17">
        <f t="shared" si="254"/>
        <v>0</v>
      </c>
      <c r="W278" s="17"/>
      <c r="X278" s="17"/>
      <c r="Y278" s="2"/>
      <c r="Z278" s="2"/>
    </row>
    <row r="279" spans="1:26" s="8" customFormat="1" ht="16.5" thickTop="1" thickBot="1">
      <c r="A279" s="13" t="str">
        <f t="shared" si="255"/>
        <v>b</v>
      </c>
      <c r="B279" s="3"/>
      <c r="C279" s="4" t="s">
        <v>148</v>
      </c>
      <c r="D279" s="17">
        <f t="shared" si="248"/>
        <v>0</v>
      </c>
      <c r="E279" s="17"/>
      <c r="F279" s="17"/>
      <c r="G279" s="17">
        <f t="shared" si="249"/>
        <v>0</v>
      </c>
      <c r="H279" s="17"/>
      <c r="I279" s="17"/>
      <c r="J279" s="17">
        <f t="shared" si="250"/>
        <v>0</v>
      </c>
      <c r="K279" s="17"/>
      <c r="L279" s="17"/>
      <c r="M279" s="17">
        <f t="shared" si="251"/>
        <v>0</v>
      </c>
      <c r="N279" s="17"/>
      <c r="O279" s="17"/>
      <c r="P279" s="17">
        <f t="shared" si="252"/>
        <v>0</v>
      </c>
      <c r="Q279" s="17"/>
      <c r="R279" s="17"/>
      <c r="S279" s="17">
        <f t="shared" si="253"/>
        <v>0</v>
      </c>
      <c r="T279" s="17"/>
      <c r="U279" s="17"/>
      <c r="V279" s="17">
        <f t="shared" si="254"/>
        <v>0</v>
      </c>
      <c r="W279" s="17"/>
      <c r="X279" s="17"/>
      <c r="Y279" s="2"/>
      <c r="Z279" s="2"/>
    </row>
    <row r="280" spans="1:26" ht="16.5" thickTop="1" thickBot="1">
      <c r="A280" s="13" t="str">
        <f t="shared" si="255"/>
        <v>b</v>
      </c>
      <c r="B280" s="3" t="s">
        <v>0</v>
      </c>
      <c r="C280" s="4" t="s">
        <v>134</v>
      </c>
      <c r="D280" s="17">
        <f t="shared" si="248"/>
        <v>0</v>
      </c>
      <c r="E280" s="17"/>
      <c r="F280" s="17"/>
      <c r="G280" s="17">
        <f t="shared" si="249"/>
        <v>0</v>
      </c>
      <c r="H280" s="17"/>
      <c r="I280" s="17"/>
      <c r="J280" s="17">
        <f t="shared" si="250"/>
        <v>0</v>
      </c>
      <c r="K280" s="17"/>
      <c r="L280" s="17"/>
      <c r="M280" s="17">
        <f t="shared" si="251"/>
        <v>0</v>
      </c>
      <c r="N280" s="17"/>
      <c r="O280" s="17"/>
      <c r="P280" s="17">
        <f t="shared" si="252"/>
        <v>0</v>
      </c>
      <c r="Q280" s="17"/>
      <c r="R280" s="17"/>
      <c r="S280" s="17">
        <f t="shared" si="253"/>
        <v>0</v>
      </c>
      <c r="T280" s="17"/>
      <c r="U280" s="17"/>
      <c r="V280" s="17">
        <f t="shared" si="254"/>
        <v>0</v>
      </c>
      <c r="W280" s="17"/>
      <c r="X280" s="17"/>
      <c r="Y280" s="2"/>
      <c r="Z280" s="2"/>
    </row>
    <row r="281" spans="1:26" ht="16.5" thickTop="1" thickBot="1">
      <c r="A281" s="13" t="str">
        <f t="shared" si="255"/>
        <v>a</v>
      </c>
      <c r="B281" s="3" t="s">
        <v>0</v>
      </c>
      <c r="C281" s="4" t="s">
        <v>129</v>
      </c>
      <c r="D281" s="17">
        <f t="shared" si="248"/>
        <v>288</v>
      </c>
      <c r="E281" s="17">
        <f>E282+E283</f>
        <v>288</v>
      </c>
      <c r="F281" s="17">
        <f>F282+F283</f>
        <v>0</v>
      </c>
      <c r="G281" s="17">
        <f t="shared" si="249"/>
        <v>1000</v>
      </c>
      <c r="H281" s="17">
        <f>H282+H283</f>
        <v>1000</v>
      </c>
      <c r="I281" s="17">
        <f>I282+I283</f>
        <v>0</v>
      </c>
      <c r="J281" s="17">
        <f t="shared" si="250"/>
        <v>1000</v>
      </c>
      <c r="K281" s="17">
        <f>K282+K283</f>
        <v>1000</v>
      </c>
      <c r="L281" s="17">
        <f>L282+L283</f>
        <v>0</v>
      </c>
      <c r="M281" s="17">
        <f t="shared" si="251"/>
        <v>0</v>
      </c>
      <c r="N281" s="17">
        <f>N282+N283</f>
        <v>0</v>
      </c>
      <c r="O281" s="17">
        <f>O282+O283</f>
        <v>0</v>
      </c>
      <c r="P281" s="17">
        <f t="shared" si="252"/>
        <v>0</v>
      </c>
      <c r="Q281" s="17">
        <f>Q282+Q283</f>
        <v>0</v>
      </c>
      <c r="R281" s="17">
        <f>R282+R283</f>
        <v>0</v>
      </c>
      <c r="S281" s="17">
        <f t="shared" si="253"/>
        <v>1000</v>
      </c>
      <c r="T281" s="17">
        <f>T282+T283</f>
        <v>1000</v>
      </c>
      <c r="U281" s="17">
        <f>U282+U283</f>
        <v>0</v>
      </c>
      <c r="V281" s="17">
        <f t="shared" si="254"/>
        <v>1000</v>
      </c>
      <c r="W281" s="17">
        <f>W282+W283</f>
        <v>1000</v>
      </c>
      <c r="X281" s="17">
        <f>X282+X283</f>
        <v>0</v>
      </c>
      <c r="Y281" s="2"/>
      <c r="Z281" s="2"/>
    </row>
    <row r="282" spans="1:26" ht="27" thickTop="1" thickBot="1">
      <c r="A282" s="13" t="str">
        <f t="shared" si="255"/>
        <v>a</v>
      </c>
      <c r="B282" s="3" t="s">
        <v>0</v>
      </c>
      <c r="C282" s="11" t="s">
        <v>15</v>
      </c>
      <c r="D282" s="19">
        <f t="shared" si="248"/>
        <v>288</v>
      </c>
      <c r="E282" s="19">
        <v>288</v>
      </c>
      <c r="F282" s="19"/>
      <c r="G282" s="19">
        <f t="shared" si="249"/>
        <v>1000</v>
      </c>
      <c r="H282" s="19">
        <v>1000</v>
      </c>
      <c r="I282" s="19"/>
      <c r="J282" s="19">
        <f t="shared" si="250"/>
        <v>1000</v>
      </c>
      <c r="K282" s="19">
        <v>1000</v>
      </c>
      <c r="L282" s="19"/>
      <c r="M282" s="19">
        <f t="shared" si="251"/>
        <v>0</v>
      </c>
      <c r="N282" s="19"/>
      <c r="O282" s="19"/>
      <c r="P282" s="19">
        <f t="shared" si="252"/>
        <v>0</v>
      </c>
      <c r="Q282" s="19"/>
      <c r="R282" s="19"/>
      <c r="S282" s="19">
        <f t="shared" si="253"/>
        <v>1000</v>
      </c>
      <c r="T282" s="19">
        <v>1000</v>
      </c>
      <c r="U282" s="19"/>
      <c r="V282" s="19">
        <f t="shared" si="254"/>
        <v>1000</v>
      </c>
      <c r="W282" s="19">
        <v>1000</v>
      </c>
      <c r="X282" s="19"/>
      <c r="Y282" s="2"/>
      <c r="Z282" s="2"/>
    </row>
    <row r="283" spans="1:26" s="8" customFormat="1" ht="27" thickTop="1" thickBot="1">
      <c r="A283" s="13" t="str">
        <f t="shared" si="255"/>
        <v>b</v>
      </c>
      <c r="B283" s="3"/>
      <c r="C283" s="11" t="s">
        <v>16</v>
      </c>
      <c r="D283" s="19">
        <f t="shared" si="248"/>
        <v>0</v>
      </c>
      <c r="E283" s="19"/>
      <c r="F283" s="19"/>
      <c r="G283" s="19">
        <f t="shared" si="249"/>
        <v>0</v>
      </c>
      <c r="H283" s="19"/>
      <c r="I283" s="19"/>
      <c r="J283" s="19">
        <f t="shared" si="250"/>
        <v>0</v>
      </c>
      <c r="K283" s="19"/>
      <c r="L283" s="19"/>
      <c r="M283" s="19">
        <f t="shared" si="251"/>
        <v>0</v>
      </c>
      <c r="N283" s="19"/>
      <c r="O283" s="19"/>
      <c r="P283" s="19">
        <f t="shared" si="252"/>
        <v>0</v>
      </c>
      <c r="Q283" s="19"/>
      <c r="R283" s="19"/>
      <c r="S283" s="19">
        <f t="shared" si="253"/>
        <v>0</v>
      </c>
      <c r="T283" s="19"/>
      <c r="U283" s="19"/>
      <c r="V283" s="19">
        <f t="shared" si="254"/>
        <v>0</v>
      </c>
      <c r="W283" s="19"/>
      <c r="X283" s="19"/>
      <c r="Y283" s="2"/>
      <c r="Z283" s="2"/>
    </row>
    <row r="284" spans="1:26" s="8" customFormat="1" ht="16.5" thickTop="1" thickBot="1">
      <c r="A284" s="13" t="str">
        <f t="shared" si="255"/>
        <v>b</v>
      </c>
      <c r="B284" s="3"/>
      <c r="C284" s="10" t="s">
        <v>17</v>
      </c>
      <c r="D284" s="16">
        <f t="shared" si="248"/>
        <v>0</v>
      </c>
      <c r="E284" s="16">
        <v>0</v>
      </c>
      <c r="F284" s="16">
        <v>0</v>
      </c>
      <c r="G284" s="16">
        <f t="shared" si="249"/>
        <v>0</v>
      </c>
      <c r="H284" s="16">
        <v>0</v>
      </c>
      <c r="I284" s="16">
        <v>0</v>
      </c>
      <c r="J284" s="16">
        <f t="shared" si="250"/>
        <v>0</v>
      </c>
      <c r="K284" s="16">
        <v>0</v>
      </c>
      <c r="L284" s="16">
        <v>0</v>
      </c>
      <c r="M284" s="16">
        <f t="shared" si="251"/>
        <v>0</v>
      </c>
      <c r="N284" s="16">
        <v>0</v>
      </c>
      <c r="O284" s="16">
        <v>0</v>
      </c>
      <c r="P284" s="16">
        <f t="shared" si="252"/>
        <v>0</v>
      </c>
      <c r="Q284" s="16">
        <v>0</v>
      </c>
      <c r="R284" s="16">
        <v>0</v>
      </c>
      <c r="S284" s="16">
        <f t="shared" si="253"/>
        <v>0</v>
      </c>
      <c r="T284" s="16">
        <v>0</v>
      </c>
      <c r="U284" s="16">
        <v>0</v>
      </c>
      <c r="V284" s="16">
        <f t="shared" si="254"/>
        <v>0</v>
      </c>
      <c r="W284" s="16">
        <v>0</v>
      </c>
      <c r="X284" s="16">
        <v>0</v>
      </c>
      <c r="Y284" s="2"/>
      <c r="Z284" s="2"/>
    </row>
    <row r="285" spans="1:26" s="8" customFormat="1" ht="16.5" thickTop="1" thickBot="1">
      <c r="A285" s="13" t="str">
        <f t="shared" si="255"/>
        <v>b</v>
      </c>
      <c r="B285" s="3"/>
      <c r="C285" s="10" t="s">
        <v>18</v>
      </c>
      <c r="D285" s="16">
        <f t="shared" si="248"/>
        <v>0</v>
      </c>
      <c r="E285" s="16">
        <v>0</v>
      </c>
      <c r="F285" s="16">
        <v>0</v>
      </c>
      <c r="G285" s="16">
        <f t="shared" si="249"/>
        <v>0</v>
      </c>
      <c r="H285" s="16">
        <v>0</v>
      </c>
      <c r="I285" s="16">
        <v>0</v>
      </c>
      <c r="J285" s="16">
        <f t="shared" si="250"/>
        <v>0</v>
      </c>
      <c r="K285" s="16">
        <v>0</v>
      </c>
      <c r="L285" s="16">
        <v>0</v>
      </c>
      <c r="M285" s="16">
        <f t="shared" si="251"/>
        <v>0</v>
      </c>
      <c r="N285" s="16">
        <v>0</v>
      </c>
      <c r="O285" s="16">
        <v>0</v>
      </c>
      <c r="P285" s="16">
        <f t="shared" si="252"/>
        <v>0</v>
      </c>
      <c r="Q285" s="16">
        <v>0</v>
      </c>
      <c r="R285" s="16">
        <v>0</v>
      </c>
      <c r="S285" s="16">
        <f t="shared" si="253"/>
        <v>0</v>
      </c>
      <c r="T285" s="16">
        <v>0</v>
      </c>
      <c r="U285" s="16">
        <v>0</v>
      </c>
      <c r="V285" s="16">
        <f t="shared" si="254"/>
        <v>0</v>
      </c>
      <c r="W285" s="16">
        <v>0</v>
      </c>
      <c r="X285" s="16">
        <v>0</v>
      </c>
      <c r="Y285" s="2"/>
      <c r="Z285" s="2"/>
    </row>
    <row r="286" spans="1:26" ht="31.5" thickTop="1" thickBot="1">
      <c r="A286" s="13" t="str">
        <f t="shared" si="255"/>
        <v>a</v>
      </c>
      <c r="B286" s="3" t="s">
        <v>40</v>
      </c>
      <c r="C286" s="6" t="s">
        <v>233</v>
      </c>
      <c r="D286" s="14">
        <f t="shared" si="248"/>
        <v>20885.78</v>
      </c>
      <c r="E286" s="14">
        <f>E289+E298+E299</f>
        <v>20885.78</v>
      </c>
      <c r="F286" s="14">
        <f>F289+F298+F299</f>
        <v>0</v>
      </c>
      <c r="G286" s="14">
        <f t="shared" si="249"/>
        <v>20000</v>
      </c>
      <c r="H286" s="14">
        <f>H289+H298+H299</f>
        <v>20000</v>
      </c>
      <c r="I286" s="14">
        <f>I289+I298+I299</f>
        <v>0</v>
      </c>
      <c r="J286" s="14">
        <f t="shared" si="250"/>
        <v>25000</v>
      </c>
      <c r="K286" s="14">
        <f>K289+K298+K299</f>
        <v>25000</v>
      </c>
      <c r="L286" s="14">
        <f>L289+L298+L299</f>
        <v>0</v>
      </c>
      <c r="M286" s="14">
        <f t="shared" si="251"/>
        <v>0</v>
      </c>
      <c r="N286" s="14">
        <f>N289+N298+N299</f>
        <v>0</v>
      </c>
      <c r="O286" s="14">
        <f>O289+O298+O299</f>
        <v>0</v>
      </c>
      <c r="P286" s="14">
        <f t="shared" si="252"/>
        <v>0</v>
      </c>
      <c r="Q286" s="14">
        <f>Q289+Q298+Q299</f>
        <v>0</v>
      </c>
      <c r="R286" s="14">
        <f>R289+R298+R299</f>
        <v>0</v>
      </c>
      <c r="S286" s="14">
        <f t="shared" si="253"/>
        <v>34000</v>
      </c>
      <c r="T286" s="14">
        <f>T289+T298+T299</f>
        <v>34000</v>
      </c>
      <c r="U286" s="14">
        <f>U289+U298+U299</f>
        <v>0</v>
      </c>
      <c r="V286" s="14">
        <f t="shared" si="254"/>
        <v>34000</v>
      </c>
      <c r="W286" s="14">
        <f>W289+W298+W299</f>
        <v>34000</v>
      </c>
      <c r="X286" s="14">
        <f>X289+X298+X299</f>
        <v>0</v>
      </c>
      <c r="Y286" s="5" t="s">
        <v>135</v>
      </c>
      <c r="Z286" s="5" t="s">
        <v>197</v>
      </c>
    </row>
    <row r="287" spans="1:26" s="8" customFormat="1" ht="16.5" thickTop="1" thickBot="1">
      <c r="A287" s="13" t="str">
        <f t="shared" si="255"/>
        <v>b</v>
      </c>
      <c r="B287" s="3"/>
      <c r="C287" s="9" t="s">
        <v>12</v>
      </c>
      <c r="D287" s="15">
        <f t="shared" si="248"/>
        <v>0</v>
      </c>
      <c r="E287" s="15">
        <v>0</v>
      </c>
      <c r="F287" s="15">
        <v>0</v>
      </c>
      <c r="G287" s="15">
        <f t="shared" si="249"/>
        <v>0</v>
      </c>
      <c r="H287" s="15">
        <v>0</v>
      </c>
      <c r="I287" s="15">
        <v>0</v>
      </c>
      <c r="J287" s="15">
        <f t="shared" si="250"/>
        <v>0</v>
      </c>
      <c r="K287" s="15">
        <v>0</v>
      </c>
      <c r="L287" s="15">
        <v>0</v>
      </c>
      <c r="M287" s="15">
        <f t="shared" si="251"/>
        <v>0</v>
      </c>
      <c r="N287" s="15">
        <v>0</v>
      </c>
      <c r="O287" s="15">
        <v>0</v>
      </c>
      <c r="P287" s="15">
        <f t="shared" si="252"/>
        <v>0</v>
      </c>
      <c r="Q287" s="15">
        <v>0</v>
      </c>
      <c r="R287" s="15">
        <v>0</v>
      </c>
      <c r="S287" s="15">
        <f t="shared" si="253"/>
        <v>0</v>
      </c>
      <c r="T287" s="15">
        <v>0</v>
      </c>
      <c r="U287" s="15">
        <v>0</v>
      </c>
      <c r="V287" s="15">
        <f t="shared" si="254"/>
        <v>0</v>
      </c>
      <c r="W287" s="15">
        <v>0</v>
      </c>
      <c r="X287" s="15">
        <v>0</v>
      </c>
      <c r="Y287" s="5"/>
      <c r="Z287" s="5"/>
    </row>
    <row r="288" spans="1:26" s="8" customFormat="1" ht="16.5" thickTop="1" thickBot="1">
      <c r="A288" s="13" t="str">
        <f t="shared" si="255"/>
        <v>b</v>
      </c>
      <c r="B288" s="3"/>
      <c r="C288" s="9" t="s">
        <v>13</v>
      </c>
      <c r="D288" s="15">
        <f t="shared" ref="D288:D313" si="256">E288+F288</f>
        <v>0</v>
      </c>
      <c r="E288" s="15">
        <v>0</v>
      </c>
      <c r="F288" s="15">
        <v>0</v>
      </c>
      <c r="G288" s="15">
        <f t="shared" ref="G288:G351" si="257">H288+I288</f>
        <v>0</v>
      </c>
      <c r="H288" s="15">
        <v>0</v>
      </c>
      <c r="I288" s="15">
        <v>0</v>
      </c>
      <c r="J288" s="15">
        <f t="shared" ref="J288:J351" si="258">K288+L288</f>
        <v>0</v>
      </c>
      <c r="K288" s="15">
        <v>0</v>
      </c>
      <c r="L288" s="15">
        <v>0</v>
      </c>
      <c r="M288" s="15">
        <f t="shared" ref="M288:M351" si="259">N288+O288</f>
        <v>0</v>
      </c>
      <c r="N288" s="15">
        <v>0</v>
      </c>
      <c r="O288" s="15">
        <v>0</v>
      </c>
      <c r="P288" s="15">
        <f t="shared" ref="P288:P351" si="260">Q288+R288</f>
        <v>0</v>
      </c>
      <c r="Q288" s="15">
        <v>0</v>
      </c>
      <c r="R288" s="15">
        <v>0</v>
      </c>
      <c r="S288" s="15">
        <f t="shared" ref="S288:S351" si="261">T288+U288</f>
        <v>0</v>
      </c>
      <c r="T288" s="15">
        <v>0</v>
      </c>
      <c r="U288" s="15">
        <v>0</v>
      </c>
      <c r="V288" s="15">
        <f t="shared" ref="V288:V351" si="262">W288+X288</f>
        <v>0</v>
      </c>
      <c r="W288" s="15">
        <v>0</v>
      </c>
      <c r="X288" s="15">
        <v>0</v>
      </c>
      <c r="Y288" s="5"/>
      <c r="Z288" s="5"/>
    </row>
    <row r="289" spans="1:26" ht="16.5" thickTop="1" thickBot="1">
      <c r="A289" s="13" t="str">
        <f t="shared" si="255"/>
        <v>a</v>
      </c>
      <c r="B289" s="3" t="s">
        <v>0</v>
      </c>
      <c r="C289" s="10" t="s">
        <v>14</v>
      </c>
      <c r="D289" s="16">
        <f t="shared" si="256"/>
        <v>20885.78</v>
      </c>
      <c r="E289" s="16">
        <f>E290+E291+E292+E293+E294+E295</f>
        <v>20885.78</v>
      </c>
      <c r="F289" s="16">
        <f>F290+F291+F292+F293+F294+F295</f>
        <v>0</v>
      </c>
      <c r="G289" s="16">
        <f t="shared" si="257"/>
        <v>20000</v>
      </c>
      <c r="H289" s="16">
        <f>H290+H291+H292+H293+H294+H295</f>
        <v>20000</v>
      </c>
      <c r="I289" s="16">
        <f>I290+I291+I292+I293+I294+I295</f>
        <v>0</v>
      </c>
      <c r="J289" s="16">
        <f t="shared" si="258"/>
        <v>25000</v>
      </c>
      <c r="K289" s="16">
        <f>K290+K291+K292+K293+K294+K295</f>
        <v>25000</v>
      </c>
      <c r="L289" s="16">
        <f>L290+L291+L292+L293+L294+L295</f>
        <v>0</v>
      </c>
      <c r="M289" s="16">
        <f t="shared" si="259"/>
        <v>0</v>
      </c>
      <c r="N289" s="16">
        <f>N290+N291+N292+N293+N294+N295</f>
        <v>0</v>
      </c>
      <c r="O289" s="16">
        <f>O290+O291+O292+O293+O294+O295</f>
        <v>0</v>
      </c>
      <c r="P289" s="16">
        <f t="shared" si="260"/>
        <v>0</v>
      </c>
      <c r="Q289" s="16">
        <f>Q290+Q291+Q292+Q293+Q294+Q295</f>
        <v>0</v>
      </c>
      <c r="R289" s="16">
        <f>R290+R291+R292+R293+R294+R295</f>
        <v>0</v>
      </c>
      <c r="S289" s="16">
        <f t="shared" si="261"/>
        <v>34000</v>
      </c>
      <c r="T289" s="16">
        <f>T290+T291+T292+T293+T294+T295</f>
        <v>34000</v>
      </c>
      <c r="U289" s="16">
        <f>U290+U291+U292+U293+U294+U295</f>
        <v>0</v>
      </c>
      <c r="V289" s="16">
        <f t="shared" si="262"/>
        <v>34000</v>
      </c>
      <c r="W289" s="16">
        <f>W290+W291+W292+W293+W294+W295</f>
        <v>34000</v>
      </c>
      <c r="X289" s="16">
        <f>X290+X291+X292+X293+X294+X295</f>
        <v>0</v>
      </c>
      <c r="Y289" s="2"/>
      <c r="Z289" s="2"/>
    </row>
    <row r="290" spans="1:26" s="8" customFormat="1" ht="16.5" thickTop="1" thickBot="1">
      <c r="A290" s="13" t="str">
        <f t="shared" si="255"/>
        <v>b</v>
      </c>
      <c r="B290" s="3"/>
      <c r="C290" s="4" t="s">
        <v>182</v>
      </c>
      <c r="D290" s="17">
        <f t="shared" si="256"/>
        <v>0</v>
      </c>
      <c r="E290" s="17"/>
      <c r="F290" s="17"/>
      <c r="G290" s="17">
        <f t="shared" si="257"/>
        <v>0</v>
      </c>
      <c r="H290" s="17"/>
      <c r="I290" s="17"/>
      <c r="J290" s="17">
        <f t="shared" si="258"/>
        <v>0</v>
      </c>
      <c r="K290" s="17"/>
      <c r="L290" s="17"/>
      <c r="M290" s="17">
        <f t="shared" si="259"/>
        <v>0</v>
      </c>
      <c r="N290" s="17"/>
      <c r="O290" s="17"/>
      <c r="P290" s="17">
        <f t="shared" si="260"/>
        <v>0</v>
      </c>
      <c r="Q290" s="17"/>
      <c r="R290" s="17"/>
      <c r="S290" s="17">
        <f t="shared" si="261"/>
        <v>0</v>
      </c>
      <c r="T290" s="17"/>
      <c r="U290" s="17"/>
      <c r="V290" s="17">
        <f t="shared" si="262"/>
        <v>0</v>
      </c>
      <c r="W290" s="17"/>
      <c r="X290" s="17"/>
      <c r="Y290" s="2"/>
      <c r="Z290" s="2"/>
    </row>
    <row r="291" spans="1:26" ht="16.5" thickTop="1" thickBot="1">
      <c r="A291" s="13" t="str">
        <f t="shared" si="255"/>
        <v>a</v>
      </c>
      <c r="B291" s="3" t="s">
        <v>0</v>
      </c>
      <c r="C291" s="4" t="s">
        <v>133</v>
      </c>
      <c r="D291" s="17">
        <f t="shared" si="256"/>
        <v>20380.18</v>
      </c>
      <c r="E291" s="17">
        <v>20380.18</v>
      </c>
      <c r="F291" s="17"/>
      <c r="G291" s="17">
        <f t="shared" si="257"/>
        <v>20000</v>
      </c>
      <c r="H291" s="17">
        <v>20000</v>
      </c>
      <c r="I291" s="17"/>
      <c r="J291" s="17">
        <f t="shared" si="258"/>
        <v>24500</v>
      </c>
      <c r="K291" s="17">
        <v>24500</v>
      </c>
      <c r="L291" s="17"/>
      <c r="M291" s="17">
        <f t="shared" si="259"/>
        <v>0</v>
      </c>
      <c r="N291" s="17"/>
      <c r="O291" s="17"/>
      <c r="P291" s="17">
        <f t="shared" si="260"/>
        <v>0</v>
      </c>
      <c r="Q291" s="17"/>
      <c r="R291" s="17"/>
      <c r="S291" s="17">
        <f t="shared" si="261"/>
        <v>33000</v>
      </c>
      <c r="T291" s="17">
        <v>33000</v>
      </c>
      <c r="U291" s="17"/>
      <c r="V291" s="17">
        <f t="shared" si="262"/>
        <v>33000</v>
      </c>
      <c r="W291" s="17">
        <v>33000</v>
      </c>
      <c r="X291" s="17"/>
      <c r="Y291" s="2"/>
      <c r="Z291" s="2"/>
    </row>
    <row r="292" spans="1:26" s="8" customFormat="1" ht="16.5" thickTop="1" thickBot="1">
      <c r="A292" s="13" t="str">
        <f t="shared" si="255"/>
        <v>b</v>
      </c>
      <c r="B292" s="3"/>
      <c r="C292" s="4" t="s">
        <v>132</v>
      </c>
      <c r="D292" s="17">
        <f t="shared" si="256"/>
        <v>0</v>
      </c>
      <c r="E292" s="17"/>
      <c r="F292" s="17"/>
      <c r="G292" s="17">
        <f t="shared" si="257"/>
        <v>0</v>
      </c>
      <c r="H292" s="17"/>
      <c r="I292" s="17"/>
      <c r="J292" s="17">
        <f t="shared" si="258"/>
        <v>0</v>
      </c>
      <c r="K292" s="17"/>
      <c r="L292" s="17"/>
      <c r="M292" s="17">
        <f t="shared" si="259"/>
        <v>0</v>
      </c>
      <c r="N292" s="17"/>
      <c r="O292" s="17"/>
      <c r="P292" s="17">
        <f t="shared" si="260"/>
        <v>0</v>
      </c>
      <c r="Q292" s="17"/>
      <c r="R292" s="17"/>
      <c r="S292" s="17">
        <f t="shared" si="261"/>
        <v>0</v>
      </c>
      <c r="T292" s="17"/>
      <c r="U292" s="17"/>
      <c r="V292" s="17">
        <f t="shared" si="262"/>
        <v>0</v>
      </c>
      <c r="W292" s="17"/>
      <c r="X292" s="17"/>
      <c r="Y292" s="2"/>
      <c r="Z292" s="2"/>
    </row>
    <row r="293" spans="1:26" s="8" customFormat="1" ht="16.5" thickTop="1" thickBot="1">
      <c r="A293" s="13" t="str">
        <f t="shared" si="255"/>
        <v>b</v>
      </c>
      <c r="B293" s="3"/>
      <c r="C293" s="4" t="s">
        <v>148</v>
      </c>
      <c r="D293" s="17">
        <f t="shared" si="256"/>
        <v>0</v>
      </c>
      <c r="E293" s="17"/>
      <c r="F293" s="17"/>
      <c r="G293" s="17">
        <f t="shared" si="257"/>
        <v>0</v>
      </c>
      <c r="H293" s="17"/>
      <c r="I293" s="17"/>
      <c r="J293" s="17">
        <f t="shared" si="258"/>
        <v>0</v>
      </c>
      <c r="K293" s="17"/>
      <c r="L293" s="17"/>
      <c r="M293" s="17">
        <f t="shared" si="259"/>
        <v>0</v>
      </c>
      <c r="N293" s="17"/>
      <c r="O293" s="17"/>
      <c r="P293" s="17">
        <f t="shared" si="260"/>
        <v>0</v>
      </c>
      <c r="Q293" s="17"/>
      <c r="R293" s="17"/>
      <c r="S293" s="17">
        <f t="shared" si="261"/>
        <v>0</v>
      </c>
      <c r="T293" s="17"/>
      <c r="U293" s="17"/>
      <c r="V293" s="17">
        <f t="shared" si="262"/>
        <v>0</v>
      </c>
      <c r="W293" s="17"/>
      <c r="X293" s="17"/>
      <c r="Y293" s="2"/>
      <c r="Z293" s="2"/>
    </row>
    <row r="294" spans="1:26" ht="16.5" thickTop="1" thickBot="1">
      <c r="A294" s="13" t="str">
        <f t="shared" si="255"/>
        <v>b</v>
      </c>
      <c r="B294" s="3" t="s">
        <v>0</v>
      </c>
      <c r="C294" s="4" t="s">
        <v>134</v>
      </c>
      <c r="D294" s="17">
        <f t="shared" si="256"/>
        <v>0</v>
      </c>
      <c r="E294" s="17"/>
      <c r="F294" s="17"/>
      <c r="G294" s="17">
        <f t="shared" si="257"/>
        <v>0</v>
      </c>
      <c r="H294" s="17"/>
      <c r="I294" s="17"/>
      <c r="J294" s="17">
        <f t="shared" si="258"/>
        <v>0</v>
      </c>
      <c r="K294" s="17"/>
      <c r="L294" s="17"/>
      <c r="M294" s="17">
        <f t="shared" si="259"/>
        <v>0</v>
      </c>
      <c r="N294" s="17"/>
      <c r="O294" s="17"/>
      <c r="P294" s="17">
        <f t="shared" si="260"/>
        <v>0</v>
      </c>
      <c r="Q294" s="17"/>
      <c r="R294" s="17"/>
      <c r="S294" s="17">
        <f t="shared" si="261"/>
        <v>0</v>
      </c>
      <c r="T294" s="17"/>
      <c r="U294" s="17"/>
      <c r="V294" s="17">
        <f t="shared" si="262"/>
        <v>0</v>
      </c>
      <c r="W294" s="17"/>
      <c r="X294" s="17"/>
      <c r="Y294" s="2"/>
      <c r="Z294" s="2"/>
    </row>
    <row r="295" spans="1:26" ht="16.5" thickTop="1" thickBot="1">
      <c r="A295" s="13" t="str">
        <f t="shared" si="255"/>
        <v>a</v>
      </c>
      <c r="B295" s="3" t="s">
        <v>0</v>
      </c>
      <c r="C295" s="4" t="s">
        <v>129</v>
      </c>
      <c r="D295" s="17">
        <f t="shared" si="256"/>
        <v>505.6</v>
      </c>
      <c r="E295" s="17">
        <f>E296+E297</f>
        <v>505.6</v>
      </c>
      <c r="F295" s="17">
        <f>F296+F297</f>
        <v>0</v>
      </c>
      <c r="G295" s="17">
        <f t="shared" si="257"/>
        <v>0</v>
      </c>
      <c r="H295" s="17">
        <f>H296+H297</f>
        <v>0</v>
      </c>
      <c r="I295" s="17">
        <f>I296+I297</f>
        <v>0</v>
      </c>
      <c r="J295" s="17">
        <f t="shared" si="258"/>
        <v>500</v>
      </c>
      <c r="K295" s="17">
        <f>K296+K297</f>
        <v>500</v>
      </c>
      <c r="L295" s="17">
        <f>L296+L297</f>
        <v>0</v>
      </c>
      <c r="M295" s="17">
        <f t="shared" si="259"/>
        <v>0</v>
      </c>
      <c r="N295" s="17">
        <f>N296+N297</f>
        <v>0</v>
      </c>
      <c r="O295" s="17">
        <f>O296+O297</f>
        <v>0</v>
      </c>
      <c r="P295" s="17">
        <f t="shared" si="260"/>
        <v>0</v>
      </c>
      <c r="Q295" s="17">
        <f>Q296+Q297</f>
        <v>0</v>
      </c>
      <c r="R295" s="17">
        <f>R296+R297</f>
        <v>0</v>
      </c>
      <c r="S295" s="17">
        <f t="shared" si="261"/>
        <v>1000</v>
      </c>
      <c r="T295" s="17">
        <f>T296+T297</f>
        <v>1000</v>
      </c>
      <c r="U295" s="17">
        <f>U296+U297</f>
        <v>0</v>
      </c>
      <c r="V295" s="17">
        <f t="shared" si="262"/>
        <v>1000</v>
      </c>
      <c r="W295" s="17">
        <f>W296+W297</f>
        <v>1000</v>
      </c>
      <c r="X295" s="17">
        <f>X296+X297</f>
        <v>0</v>
      </c>
      <c r="Y295" s="2"/>
      <c r="Z295" s="2"/>
    </row>
    <row r="296" spans="1:26" ht="27" thickTop="1" thickBot="1">
      <c r="A296" s="13" t="str">
        <f t="shared" si="255"/>
        <v>a</v>
      </c>
      <c r="B296" s="3" t="s">
        <v>0</v>
      </c>
      <c r="C296" s="11" t="s">
        <v>15</v>
      </c>
      <c r="D296" s="19">
        <f t="shared" si="256"/>
        <v>505.6</v>
      </c>
      <c r="E296" s="19">
        <v>505.6</v>
      </c>
      <c r="F296" s="19"/>
      <c r="G296" s="19">
        <f t="shared" si="257"/>
        <v>0</v>
      </c>
      <c r="H296" s="19"/>
      <c r="I296" s="19"/>
      <c r="J296" s="19">
        <f t="shared" si="258"/>
        <v>500</v>
      </c>
      <c r="K296" s="19">
        <v>500</v>
      </c>
      <c r="L296" s="19"/>
      <c r="M296" s="19">
        <f t="shared" si="259"/>
        <v>0</v>
      </c>
      <c r="N296" s="19"/>
      <c r="O296" s="19"/>
      <c r="P296" s="19">
        <f t="shared" si="260"/>
        <v>0</v>
      </c>
      <c r="Q296" s="19"/>
      <c r="R296" s="19"/>
      <c r="S296" s="19">
        <f t="shared" si="261"/>
        <v>1000</v>
      </c>
      <c r="T296" s="19">
        <v>1000</v>
      </c>
      <c r="U296" s="19"/>
      <c r="V296" s="19">
        <f t="shared" si="262"/>
        <v>1000</v>
      </c>
      <c r="W296" s="19">
        <v>1000</v>
      </c>
      <c r="X296" s="19"/>
      <c r="Y296" s="2"/>
      <c r="Z296" s="2"/>
    </row>
    <row r="297" spans="1:26" s="8" customFormat="1" ht="27" thickTop="1" thickBot="1">
      <c r="A297" s="13" t="str">
        <f t="shared" si="255"/>
        <v>b</v>
      </c>
      <c r="B297" s="3"/>
      <c r="C297" s="11" t="s">
        <v>16</v>
      </c>
      <c r="D297" s="19">
        <f t="shared" si="256"/>
        <v>0</v>
      </c>
      <c r="E297" s="19"/>
      <c r="F297" s="19"/>
      <c r="G297" s="19">
        <f t="shared" si="257"/>
        <v>0</v>
      </c>
      <c r="H297" s="19"/>
      <c r="I297" s="19"/>
      <c r="J297" s="19">
        <f t="shared" si="258"/>
        <v>0</v>
      </c>
      <c r="K297" s="19"/>
      <c r="L297" s="19"/>
      <c r="M297" s="19">
        <f t="shared" si="259"/>
        <v>0</v>
      </c>
      <c r="N297" s="19"/>
      <c r="O297" s="19"/>
      <c r="P297" s="19">
        <f t="shared" si="260"/>
        <v>0</v>
      </c>
      <c r="Q297" s="19"/>
      <c r="R297" s="19"/>
      <c r="S297" s="19">
        <f t="shared" si="261"/>
        <v>0</v>
      </c>
      <c r="T297" s="19"/>
      <c r="U297" s="19"/>
      <c r="V297" s="19">
        <f t="shared" si="262"/>
        <v>0</v>
      </c>
      <c r="W297" s="19"/>
      <c r="X297" s="19"/>
      <c r="Y297" s="2"/>
      <c r="Z297" s="2"/>
    </row>
    <row r="298" spans="1:26" s="8" customFormat="1" ht="16.5" thickTop="1" thickBot="1">
      <c r="A298" s="13" t="str">
        <f t="shared" si="255"/>
        <v>b</v>
      </c>
      <c r="B298" s="3"/>
      <c r="C298" s="10" t="s">
        <v>17</v>
      </c>
      <c r="D298" s="16">
        <f t="shared" si="256"/>
        <v>0</v>
      </c>
      <c r="E298" s="16">
        <v>0</v>
      </c>
      <c r="F298" s="16">
        <v>0</v>
      </c>
      <c r="G298" s="16">
        <f t="shared" si="257"/>
        <v>0</v>
      </c>
      <c r="H298" s="16">
        <v>0</v>
      </c>
      <c r="I298" s="16">
        <v>0</v>
      </c>
      <c r="J298" s="16">
        <f t="shared" si="258"/>
        <v>0</v>
      </c>
      <c r="K298" s="16">
        <v>0</v>
      </c>
      <c r="L298" s="16">
        <v>0</v>
      </c>
      <c r="M298" s="16">
        <f t="shared" si="259"/>
        <v>0</v>
      </c>
      <c r="N298" s="16">
        <v>0</v>
      </c>
      <c r="O298" s="16">
        <v>0</v>
      </c>
      <c r="P298" s="16">
        <f t="shared" si="260"/>
        <v>0</v>
      </c>
      <c r="Q298" s="16">
        <v>0</v>
      </c>
      <c r="R298" s="16">
        <v>0</v>
      </c>
      <c r="S298" s="16">
        <f t="shared" si="261"/>
        <v>0</v>
      </c>
      <c r="T298" s="16">
        <v>0</v>
      </c>
      <c r="U298" s="16">
        <v>0</v>
      </c>
      <c r="V298" s="16">
        <f t="shared" si="262"/>
        <v>0</v>
      </c>
      <c r="W298" s="16">
        <v>0</v>
      </c>
      <c r="X298" s="16">
        <v>0</v>
      </c>
      <c r="Y298" s="2"/>
      <c r="Z298" s="2"/>
    </row>
    <row r="299" spans="1:26" s="8" customFormat="1" ht="16.5" thickTop="1" thickBot="1">
      <c r="A299" s="13" t="str">
        <f t="shared" si="255"/>
        <v>b</v>
      </c>
      <c r="B299" s="3"/>
      <c r="C299" s="10" t="s">
        <v>18</v>
      </c>
      <c r="D299" s="16">
        <f t="shared" si="256"/>
        <v>0</v>
      </c>
      <c r="E299" s="16">
        <v>0</v>
      </c>
      <c r="F299" s="16">
        <v>0</v>
      </c>
      <c r="G299" s="16">
        <f t="shared" si="257"/>
        <v>0</v>
      </c>
      <c r="H299" s="16">
        <v>0</v>
      </c>
      <c r="I299" s="16">
        <v>0</v>
      </c>
      <c r="J299" s="16">
        <f t="shared" si="258"/>
        <v>0</v>
      </c>
      <c r="K299" s="16">
        <v>0</v>
      </c>
      <c r="L299" s="16">
        <v>0</v>
      </c>
      <c r="M299" s="16">
        <f t="shared" si="259"/>
        <v>0</v>
      </c>
      <c r="N299" s="16">
        <v>0</v>
      </c>
      <c r="O299" s="16">
        <v>0</v>
      </c>
      <c r="P299" s="16">
        <f t="shared" si="260"/>
        <v>0</v>
      </c>
      <c r="Q299" s="16">
        <v>0</v>
      </c>
      <c r="R299" s="16">
        <v>0</v>
      </c>
      <c r="S299" s="16">
        <f t="shared" si="261"/>
        <v>0</v>
      </c>
      <c r="T299" s="16">
        <v>0</v>
      </c>
      <c r="U299" s="16">
        <v>0</v>
      </c>
      <c r="V299" s="16">
        <f t="shared" si="262"/>
        <v>0</v>
      </c>
      <c r="W299" s="16">
        <v>0</v>
      </c>
      <c r="X299" s="16">
        <v>0</v>
      </c>
      <c r="Y299" s="2"/>
      <c r="Z299" s="2"/>
    </row>
    <row r="300" spans="1:26" ht="31.5" thickTop="1" thickBot="1">
      <c r="A300" s="13" t="str">
        <f t="shared" si="255"/>
        <v>a</v>
      </c>
      <c r="B300" s="3" t="s">
        <v>41</v>
      </c>
      <c r="C300" s="6" t="s">
        <v>232</v>
      </c>
      <c r="D300" s="14">
        <f t="shared" si="256"/>
        <v>44917.86</v>
      </c>
      <c r="E300" s="14">
        <f>E303+E312+E313</f>
        <v>44917.86</v>
      </c>
      <c r="F300" s="14">
        <f>F303+F312+F313</f>
        <v>0</v>
      </c>
      <c r="G300" s="14">
        <f t="shared" si="257"/>
        <v>45000</v>
      </c>
      <c r="H300" s="14">
        <f>H303+H312+H313</f>
        <v>45000</v>
      </c>
      <c r="I300" s="14">
        <f>I303+I312+I313</f>
        <v>0</v>
      </c>
      <c r="J300" s="14">
        <f t="shared" si="258"/>
        <v>51300</v>
      </c>
      <c r="K300" s="14">
        <f>K303+K312+K313</f>
        <v>51300</v>
      </c>
      <c r="L300" s="14">
        <f>L303+L312+L313</f>
        <v>0</v>
      </c>
      <c r="M300" s="14">
        <f t="shared" si="259"/>
        <v>0</v>
      </c>
      <c r="N300" s="14">
        <f>N303+N312+N313</f>
        <v>0</v>
      </c>
      <c r="O300" s="14">
        <f>O303+O312+O313</f>
        <v>0</v>
      </c>
      <c r="P300" s="14">
        <f t="shared" si="260"/>
        <v>0</v>
      </c>
      <c r="Q300" s="14">
        <f>Q303+Q312+Q313</f>
        <v>0</v>
      </c>
      <c r="R300" s="14">
        <f>R303+R312+R313</f>
        <v>0</v>
      </c>
      <c r="S300" s="14">
        <f t="shared" si="261"/>
        <v>60000</v>
      </c>
      <c r="T300" s="14">
        <f>T303+T312+T313</f>
        <v>60000</v>
      </c>
      <c r="U300" s="14">
        <f>U303+U312+U313</f>
        <v>0</v>
      </c>
      <c r="V300" s="14">
        <f t="shared" si="262"/>
        <v>60000</v>
      </c>
      <c r="W300" s="14">
        <f>W303+W312+W313</f>
        <v>60000</v>
      </c>
      <c r="X300" s="14">
        <f>X303+X312+X313</f>
        <v>0</v>
      </c>
      <c r="Y300" s="5" t="s">
        <v>135</v>
      </c>
      <c r="Z300" s="5" t="s">
        <v>197</v>
      </c>
    </row>
    <row r="301" spans="1:26" s="8" customFormat="1" ht="16.5" thickTop="1" thickBot="1">
      <c r="A301" s="13" t="str">
        <f t="shared" si="255"/>
        <v>b</v>
      </c>
      <c r="B301" s="3"/>
      <c r="C301" s="9" t="s">
        <v>12</v>
      </c>
      <c r="D301" s="15">
        <f t="shared" si="256"/>
        <v>0</v>
      </c>
      <c r="E301" s="15">
        <v>0</v>
      </c>
      <c r="F301" s="15">
        <v>0</v>
      </c>
      <c r="G301" s="15">
        <f t="shared" si="257"/>
        <v>0</v>
      </c>
      <c r="H301" s="15">
        <v>0</v>
      </c>
      <c r="I301" s="15">
        <v>0</v>
      </c>
      <c r="J301" s="15">
        <f t="shared" si="258"/>
        <v>0</v>
      </c>
      <c r="K301" s="15">
        <v>0</v>
      </c>
      <c r="L301" s="15">
        <v>0</v>
      </c>
      <c r="M301" s="15">
        <f t="shared" si="259"/>
        <v>0</v>
      </c>
      <c r="N301" s="15">
        <v>0</v>
      </c>
      <c r="O301" s="15">
        <v>0</v>
      </c>
      <c r="P301" s="15">
        <f t="shared" si="260"/>
        <v>0</v>
      </c>
      <c r="Q301" s="15">
        <v>0</v>
      </c>
      <c r="R301" s="15">
        <v>0</v>
      </c>
      <c r="S301" s="15">
        <f t="shared" si="261"/>
        <v>0</v>
      </c>
      <c r="T301" s="15">
        <v>0</v>
      </c>
      <c r="U301" s="15">
        <v>0</v>
      </c>
      <c r="V301" s="15">
        <f t="shared" si="262"/>
        <v>0</v>
      </c>
      <c r="W301" s="15">
        <v>0</v>
      </c>
      <c r="X301" s="15">
        <v>0</v>
      </c>
      <c r="Y301" s="5"/>
      <c r="Z301" s="5"/>
    </row>
    <row r="302" spans="1:26" s="8" customFormat="1" ht="16.5" thickTop="1" thickBot="1">
      <c r="A302" s="13" t="str">
        <f t="shared" si="255"/>
        <v>b</v>
      </c>
      <c r="B302" s="3"/>
      <c r="C302" s="9" t="s">
        <v>13</v>
      </c>
      <c r="D302" s="15">
        <f t="shared" si="256"/>
        <v>0</v>
      </c>
      <c r="E302" s="15">
        <v>0</v>
      </c>
      <c r="F302" s="15">
        <v>0</v>
      </c>
      <c r="G302" s="15">
        <f t="shared" si="257"/>
        <v>0</v>
      </c>
      <c r="H302" s="15">
        <v>0</v>
      </c>
      <c r="I302" s="15">
        <v>0</v>
      </c>
      <c r="J302" s="15">
        <f t="shared" si="258"/>
        <v>0</v>
      </c>
      <c r="K302" s="15">
        <v>0</v>
      </c>
      <c r="L302" s="15">
        <v>0</v>
      </c>
      <c r="M302" s="15">
        <f t="shared" si="259"/>
        <v>0</v>
      </c>
      <c r="N302" s="15">
        <v>0</v>
      </c>
      <c r="O302" s="15">
        <v>0</v>
      </c>
      <c r="P302" s="15">
        <f t="shared" si="260"/>
        <v>0</v>
      </c>
      <c r="Q302" s="15">
        <v>0</v>
      </c>
      <c r="R302" s="15">
        <v>0</v>
      </c>
      <c r="S302" s="15">
        <f t="shared" si="261"/>
        <v>0</v>
      </c>
      <c r="T302" s="15">
        <v>0</v>
      </c>
      <c r="U302" s="15">
        <v>0</v>
      </c>
      <c r="V302" s="15">
        <f t="shared" si="262"/>
        <v>0</v>
      </c>
      <c r="W302" s="15">
        <v>0</v>
      </c>
      <c r="X302" s="15">
        <v>0</v>
      </c>
      <c r="Y302" s="5"/>
      <c r="Z302" s="5"/>
    </row>
    <row r="303" spans="1:26" ht="16.5" thickTop="1" thickBot="1">
      <c r="A303" s="13" t="str">
        <f t="shared" si="255"/>
        <v>a</v>
      </c>
      <c r="B303" s="3" t="s">
        <v>0</v>
      </c>
      <c r="C303" s="10" t="s">
        <v>14</v>
      </c>
      <c r="D303" s="16">
        <f t="shared" si="256"/>
        <v>44917.86</v>
      </c>
      <c r="E303" s="16">
        <f>E304+E305+E306+E307+E308+E309</f>
        <v>44917.86</v>
      </c>
      <c r="F303" s="16">
        <f>F304+F305+F306+F307+F308+F309</f>
        <v>0</v>
      </c>
      <c r="G303" s="16">
        <f t="shared" si="257"/>
        <v>45000</v>
      </c>
      <c r="H303" s="16">
        <f>H304+H305+H306+H307+H308+H309</f>
        <v>45000</v>
      </c>
      <c r="I303" s="16">
        <f>I304+I305+I306+I307+I308+I309</f>
        <v>0</v>
      </c>
      <c r="J303" s="16">
        <f t="shared" si="258"/>
        <v>51300</v>
      </c>
      <c r="K303" s="16">
        <f>K304+K305+K306+K307+K308+K309</f>
        <v>51300</v>
      </c>
      <c r="L303" s="16">
        <f>L304+L305+L306+L307+L308+L309</f>
        <v>0</v>
      </c>
      <c r="M303" s="16">
        <f t="shared" si="259"/>
        <v>0</v>
      </c>
      <c r="N303" s="16">
        <f>N304+N305+N306+N307+N308+N309</f>
        <v>0</v>
      </c>
      <c r="O303" s="16">
        <f>O304+O305+O306+O307+O308+O309</f>
        <v>0</v>
      </c>
      <c r="P303" s="16">
        <f t="shared" si="260"/>
        <v>0</v>
      </c>
      <c r="Q303" s="16">
        <f>Q304+Q305+Q306+Q307+Q308+Q309</f>
        <v>0</v>
      </c>
      <c r="R303" s="16">
        <f>R304+R305+R306+R307+R308+R309</f>
        <v>0</v>
      </c>
      <c r="S303" s="16">
        <f t="shared" si="261"/>
        <v>60000</v>
      </c>
      <c r="T303" s="16">
        <f>T304+T305+T306+T307+T308+T309</f>
        <v>60000</v>
      </c>
      <c r="U303" s="16">
        <f>U304+U305+U306+U307+U308+U309</f>
        <v>0</v>
      </c>
      <c r="V303" s="16">
        <f t="shared" si="262"/>
        <v>60000</v>
      </c>
      <c r="W303" s="16">
        <f>W304+W305+W306+W307+W308+W309</f>
        <v>60000</v>
      </c>
      <c r="X303" s="16">
        <f>X304+X305+X306+X307+X308+X309</f>
        <v>0</v>
      </c>
      <c r="Y303" s="2"/>
      <c r="Z303" s="2"/>
    </row>
    <row r="304" spans="1:26" s="8" customFormat="1" ht="16.5" thickTop="1" thickBot="1">
      <c r="A304" s="13" t="str">
        <f t="shared" si="255"/>
        <v>b</v>
      </c>
      <c r="B304" s="3"/>
      <c r="C304" s="4" t="s">
        <v>182</v>
      </c>
      <c r="D304" s="17">
        <f t="shared" si="256"/>
        <v>0</v>
      </c>
      <c r="E304" s="17"/>
      <c r="F304" s="17"/>
      <c r="G304" s="17">
        <f t="shared" si="257"/>
        <v>0</v>
      </c>
      <c r="H304" s="17"/>
      <c r="I304" s="17"/>
      <c r="J304" s="17">
        <f t="shared" si="258"/>
        <v>0</v>
      </c>
      <c r="K304" s="17"/>
      <c r="L304" s="17"/>
      <c r="M304" s="17">
        <f t="shared" si="259"/>
        <v>0</v>
      </c>
      <c r="N304" s="17"/>
      <c r="O304" s="17"/>
      <c r="P304" s="17">
        <f t="shared" si="260"/>
        <v>0</v>
      </c>
      <c r="Q304" s="17"/>
      <c r="R304" s="17"/>
      <c r="S304" s="17">
        <f t="shared" si="261"/>
        <v>0</v>
      </c>
      <c r="T304" s="17"/>
      <c r="U304" s="17"/>
      <c r="V304" s="17">
        <f t="shared" si="262"/>
        <v>0</v>
      </c>
      <c r="W304" s="17"/>
      <c r="X304" s="17"/>
      <c r="Y304" s="2"/>
      <c r="Z304" s="2"/>
    </row>
    <row r="305" spans="1:26" ht="16.5" thickTop="1" thickBot="1">
      <c r="A305" s="13" t="str">
        <f t="shared" si="255"/>
        <v>a</v>
      </c>
      <c r="B305" s="3" t="s">
        <v>0</v>
      </c>
      <c r="C305" s="4" t="s">
        <v>133</v>
      </c>
      <c r="D305" s="17">
        <f t="shared" si="256"/>
        <v>43950.58</v>
      </c>
      <c r="E305" s="17">
        <v>43950.58</v>
      </c>
      <c r="F305" s="17"/>
      <c r="G305" s="17">
        <f t="shared" si="257"/>
        <v>44000</v>
      </c>
      <c r="H305" s="17">
        <v>44000</v>
      </c>
      <c r="I305" s="17"/>
      <c r="J305" s="17">
        <f t="shared" si="258"/>
        <v>50000</v>
      </c>
      <c r="K305" s="17">
        <v>50000</v>
      </c>
      <c r="L305" s="17"/>
      <c r="M305" s="17">
        <f t="shared" si="259"/>
        <v>0</v>
      </c>
      <c r="N305" s="17"/>
      <c r="O305" s="17"/>
      <c r="P305" s="17">
        <f t="shared" si="260"/>
        <v>0</v>
      </c>
      <c r="Q305" s="17"/>
      <c r="R305" s="17"/>
      <c r="S305" s="17">
        <f t="shared" si="261"/>
        <v>59000</v>
      </c>
      <c r="T305" s="17">
        <v>59000</v>
      </c>
      <c r="U305" s="17"/>
      <c r="V305" s="17">
        <f t="shared" si="262"/>
        <v>59000</v>
      </c>
      <c r="W305" s="17">
        <v>59000</v>
      </c>
      <c r="X305" s="17"/>
      <c r="Y305" s="2"/>
      <c r="Z305" s="2"/>
    </row>
    <row r="306" spans="1:26" s="8" customFormat="1" ht="16.5" thickTop="1" thickBot="1">
      <c r="A306" s="13" t="str">
        <f t="shared" si="255"/>
        <v>b</v>
      </c>
      <c r="B306" s="3"/>
      <c r="C306" s="4" t="s">
        <v>132</v>
      </c>
      <c r="D306" s="17">
        <f t="shared" si="256"/>
        <v>0</v>
      </c>
      <c r="E306" s="17"/>
      <c r="F306" s="17"/>
      <c r="G306" s="17">
        <f t="shared" si="257"/>
        <v>0</v>
      </c>
      <c r="H306" s="17"/>
      <c r="I306" s="17"/>
      <c r="J306" s="17">
        <f t="shared" si="258"/>
        <v>0</v>
      </c>
      <c r="K306" s="17"/>
      <c r="L306" s="17"/>
      <c r="M306" s="17">
        <f t="shared" si="259"/>
        <v>0</v>
      </c>
      <c r="N306" s="17"/>
      <c r="O306" s="17"/>
      <c r="P306" s="17">
        <f t="shared" si="260"/>
        <v>0</v>
      </c>
      <c r="Q306" s="17"/>
      <c r="R306" s="17"/>
      <c r="S306" s="17">
        <f t="shared" si="261"/>
        <v>0</v>
      </c>
      <c r="T306" s="17"/>
      <c r="U306" s="17"/>
      <c r="V306" s="17">
        <f t="shared" si="262"/>
        <v>0</v>
      </c>
      <c r="W306" s="17"/>
      <c r="X306" s="17"/>
      <c r="Y306" s="2"/>
      <c r="Z306" s="2"/>
    </row>
    <row r="307" spans="1:26" s="8" customFormat="1" ht="16.5" thickTop="1" thickBot="1">
      <c r="A307" s="13" t="str">
        <f t="shared" si="255"/>
        <v>b</v>
      </c>
      <c r="B307" s="3"/>
      <c r="C307" s="4" t="s">
        <v>148</v>
      </c>
      <c r="D307" s="17">
        <f t="shared" si="256"/>
        <v>0</v>
      </c>
      <c r="E307" s="17"/>
      <c r="F307" s="17"/>
      <c r="G307" s="17">
        <f t="shared" si="257"/>
        <v>0</v>
      </c>
      <c r="H307" s="17"/>
      <c r="I307" s="17"/>
      <c r="J307" s="17">
        <f t="shared" si="258"/>
        <v>0</v>
      </c>
      <c r="K307" s="17"/>
      <c r="L307" s="17"/>
      <c r="M307" s="17">
        <f t="shared" si="259"/>
        <v>0</v>
      </c>
      <c r="N307" s="17"/>
      <c r="O307" s="17"/>
      <c r="P307" s="17">
        <f t="shared" si="260"/>
        <v>0</v>
      </c>
      <c r="Q307" s="17"/>
      <c r="R307" s="17"/>
      <c r="S307" s="17">
        <f t="shared" si="261"/>
        <v>0</v>
      </c>
      <c r="T307" s="17"/>
      <c r="U307" s="17"/>
      <c r="V307" s="17">
        <f t="shared" si="262"/>
        <v>0</v>
      </c>
      <c r="W307" s="17"/>
      <c r="X307" s="17"/>
      <c r="Y307" s="2"/>
      <c r="Z307" s="2"/>
    </row>
    <row r="308" spans="1:26" ht="16.5" thickTop="1" thickBot="1">
      <c r="A308" s="13" t="str">
        <f t="shared" si="255"/>
        <v>b</v>
      </c>
      <c r="B308" s="3" t="s">
        <v>0</v>
      </c>
      <c r="C308" s="4" t="s">
        <v>134</v>
      </c>
      <c r="D308" s="17">
        <f t="shared" si="256"/>
        <v>0</v>
      </c>
      <c r="E308" s="17"/>
      <c r="F308" s="17"/>
      <c r="G308" s="17">
        <f t="shared" si="257"/>
        <v>0</v>
      </c>
      <c r="H308" s="17"/>
      <c r="I308" s="17"/>
      <c r="J308" s="17">
        <f t="shared" si="258"/>
        <v>0</v>
      </c>
      <c r="K308" s="17"/>
      <c r="L308" s="17"/>
      <c r="M308" s="17">
        <f t="shared" si="259"/>
        <v>0</v>
      </c>
      <c r="N308" s="17"/>
      <c r="O308" s="17"/>
      <c r="P308" s="17">
        <f t="shared" si="260"/>
        <v>0</v>
      </c>
      <c r="Q308" s="17"/>
      <c r="R308" s="17"/>
      <c r="S308" s="17">
        <f t="shared" si="261"/>
        <v>0</v>
      </c>
      <c r="T308" s="17"/>
      <c r="U308" s="17"/>
      <c r="V308" s="17">
        <f t="shared" si="262"/>
        <v>0</v>
      </c>
      <c r="W308" s="17"/>
      <c r="X308" s="17"/>
      <c r="Y308" s="2"/>
      <c r="Z308" s="2"/>
    </row>
    <row r="309" spans="1:26" ht="16.5" thickTop="1" thickBot="1">
      <c r="A309" s="13" t="str">
        <f t="shared" si="255"/>
        <v>a</v>
      </c>
      <c r="B309" s="3" t="s">
        <v>0</v>
      </c>
      <c r="C309" s="4" t="s">
        <v>129</v>
      </c>
      <c r="D309" s="17">
        <f t="shared" si="256"/>
        <v>967.28</v>
      </c>
      <c r="E309" s="17">
        <f>E310+E311</f>
        <v>967.28</v>
      </c>
      <c r="F309" s="17">
        <f>F310+F311</f>
        <v>0</v>
      </c>
      <c r="G309" s="17">
        <f t="shared" si="257"/>
        <v>1000</v>
      </c>
      <c r="H309" s="17">
        <f>H310+H311</f>
        <v>1000</v>
      </c>
      <c r="I309" s="17">
        <f>I310+I311</f>
        <v>0</v>
      </c>
      <c r="J309" s="17">
        <f t="shared" si="258"/>
        <v>1300</v>
      </c>
      <c r="K309" s="17">
        <f>K310+K311</f>
        <v>1300</v>
      </c>
      <c r="L309" s="17">
        <f>L310+L311</f>
        <v>0</v>
      </c>
      <c r="M309" s="17">
        <f t="shared" si="259"/>
        <v>0</v>
      </c>
      <c r="N309" s="17">
        <f>N310+N311</f>
        <v>0</v>
      </c>
      <c r="O309" s="17">
        <f>O310+O311</f>
        <v>0</v>
      </c>
      <c r="P309" s="17">
        <f t="shared" si="260"/>
        <v>0</v>
      </c>
      <c r="Q309" s="17">
        <f>Q310+Q311</f>
        <v>0</v>
      </c>
      <c r="R309" s="17">
        <f>R310+R311</f>
        <v>0</v>
      </c>
      <c r="S309" s="17">
        <f t="shared" si="261"/>
        <v>1000</v>
      </c>
      <c r="T309" s="17">
        <f>T310+T311</f>
        <v>1000</v>
      </c>
      <c r="U309" s="17">
        <f>U310+U311</f>
        <v>0</v>
      </c>
      <c r="V309" s="17">
        <f t="shared" si="262"/>
        <v>1000</v>
      </c>
      <c r="W309" s="17">
        <f>W310+W311</f>
        <v>1000</v>
      </c>
      <c r="X309" s="17">
        <f>X310+X311</f>
        <v>0</v>
      </c>
      <c r="Y309" s="2"/>
      <c r="Z309" s="2"/>
    </row>
    <row r="310" spans="1:26" ht="27" thickTop="1" thickBot="1">
      <c r="A310" s="13" t="str">
        <f t="shared" si="255"/>
        <v>a</v>
      </c>
      <c r="B310" s="3" t="s">
        <v>0</v>
      </c>
      <c r="C310" s="11" t="s">
        <v>15</v>
      </c>
      <c r="D310" s="19">
        <f t="shared" si="256"/>
        <v>967.28</v>
      </c>
      <c r="E310" s="19">
        <v>967.28</v>
      </c>
      <c r="F310" s="19"/>
      <c r="G310" s="19">
        <f t="shared" si="257"/>
        <v>1000</v>
      </c>
      <c r="H310" s="19">
        <v>1000</v>
      </c>
      <c r="I310" s="19"/>
      <c r="J310" s="19">
        <f t="shared" si="258"/>
        <v>1300</v>
      </c>
      <c r="K310" s="19">
        <v>1300</v>
      </c>
      <c r="L310" s="19"/>
      <c r="M310" s="19">
        <f t="shared" si="259"/>
        <v>0</v>
      </c>
      <c r="N310" s="19"/>
      <c r="O310" s="19"/>
      <c r="P310" s="19">
        <f t="shared" si="260"/>
        <v>0</v>
      </c>
      <c r="Q310" s="19"/>
      <c r="R310" s="19"/>
      <c r="S310" s="19">
        <f t="shared" si="261"/>
        <v>1000</v>
      </c>
      <c r="T310" s="19">
        <v>1000</v>
      </c>
      <c r="U310" s="19"/>
      <c r="V310" s="19">
        <f t="shared" si="262"/>
        <v>1000</v>
      </c>
      <c r="W310" s="19">
        <v>1000</v>
      </c>
      <c r="X310" s="19"/>
      <c r="Y310" s="2"/>
      <c r="Z310" s="2"/>
    </row>
    <row r="311" spans="1:26" s="8" customFormat="1" ht="27" thickTop="1" thickBot="1">
      <c r="A311" s="13" t="str">
        <f t="shared" si="255"/>
        <v>b</v>
      </c>
      <c r="B311" s="3"/>
      <c r="C311" s="11" t="s">
        <v>16</v>
      </c>
      <c r="D311" s="19">
        <f t="shared" si="256"/>
        <v>0</v>
      </c>
      <c r="E311" s="19"/>
      <c r="F311" s="19"/>
      <c r="G311" s="19">
        <f t="shared" si="257"/>
        <v>0</v>
      </c>
      <c r="H311" s="19"/>
      <c r="I311" s="19"/>
      <c r="J311" s="19">
        <f t="shared" si="258"/>
        <v>0</v>
      </c>
      <c r="K311" s="19"/>
      <c r="L311" s="19"/>
      <c r="M311" s="19">
        <f t="shared" si="259"/>
        <v>0</v>
      </c>
      <c r="N311" s="19"/>
      <c r="O311" s="19"/>
      <c r="P311" s="19">
        <f t="shared" si="260"/>
        <v>0</v>
      </c>
      <c r="Q311" s="19"/>
      <c r="R311" s="19"/>
      <c r="S311" s="19">
        <f t="shared" si="261"/>
        <v>0</v>
      </c>
      <c r="T311" s="19"/>
      <c r="U311" s="19"/>
      <c r="V311" s="19">
        <f t="shared" si="262"/>
        <v>0</v>
      </c>
      <c r="W311" s="19"/>
      <c r="X311" s="19"/>
      <c r="Y311" s="2"/>
      <c r="Z311" s="2"/>
    </row>
    <row r="312" spans="1:26" s="8" customFormat="1" ht="16.5" thickTop="1" thickBot="1">
      <c r="A312" s="13" t="str">
        <f t="shared" si="255"/>
        <v>b</v>
      </c>
      <c r="B312" s="3"/>
      <c r="C312" s="10" t="s">
        <v>17</v>
      </c>
      <c r="D312" s="16">
        <f t="shared" si="256"/>
        <v>0</v>
      </c>
      <c r="E312" s="16">
        <v>0</v>
      </c>
      <c r="F312" s="16">
        <v>0</v>
      </c>
      <c r="G312" s="16">
        <f t="shared" si="257"/>
        <v>0</v>
      </c>
      <c r="H312" s="16">
        <v>0</v>
      </c>
      <c r="I312" s="16">
        <v>0</v>
      </c>
      <c r="J312" s="16">
        <f t="shared" si="258"/>
        <v>0</v>
      </c>
      <c r="K312" s="16">
        <v>0</v>
      </c>
      <c r="L312" s="16">
        <v>0</v>
      </c>
      <c r="M312" s="16">
        <f t="shared" si="259"/>
        <v>0</v>
      </c>
      <c r="N312" s="16">
        <v>0</v>
      </c>
      <c r="O312" s="16">
        <v>0</v>
      </c>
      <c r="P312" s="16">
        <f t="shared" si="260"/>
        <v>0</v>
      </c>
      <c r="Q312" s="16">
        <v>0</v>
      </c>
      <c r="R312" s="16">
        <v>0</v>
      </c>
      <c r="S312" s="16">
        <f t="shared" si="261"/>
        <v>0</v>
      </c>
      <c r="T312" s="16">
        <v>0</v>
      </c>
      <c r="U312" s="16">
        <v>0</v>
      </c>
      <c r="V312" s="16">
        <f t="shared" si="262"/>
        <v>0</v>
      </c>
      <c r="W312" s="16">
        <v>0</v>
      </c>
      <c r="X312" s="16">
        <v>0</v>
      </c>
      <c r="Y312" s="2"/>
      <c r="Z312" s="2"/>
    </row>
    <row r="313" spans="1:26" s="8" customFormat="1" ht="16.5" thickTop="1" thickBot="1">
      <c r="A313" s="13" t="str">
        <f t="shared" si="255"/>
        <v>b</v>
      </c>
      <c r="B313" s="3"/>
      <c r="C313" s="10" t="s">
        <v>18</v>
      </c>
      <c r="D313" s="16">
        <f t="shared" si="256"/>
        <v>0</v>
      </c>
      <c r="E313" s="16">
        <v>0</v>
      </c>
      <c r="F313" s="16">
        <v>0</v>
      </c>
      <c r="G313" s="16">
        <f t="shared" si="257"/>
        <v>0</v>
      </c>
      <c r="H313" s="16">
        <v>0</v>
      </c>
      <c r="I313" s="16">
        <v>0</v>
      </c>
      <c r="J313" s="16">
        <f t="shared" si="258"/>
        <v>0</v>
      </c>
      <c r="K313" s="16">
        <v>0</v>
      </c>
      <c r="L313" s="16">
        <v>0</v>
      </c>
      <c r="M313" s="16">
        <f t="shared" si="259"/>
        <v>0</v>
      </c>
      <c r="N313" s="16">
        <v>0</v>
      </c>
      <c r="O313" s="16">
        <v>0</v>
      </c>
      <c r="P313" s="16">
        <f t="shared" si="260"/>
        <v>0</v>
      </c>
      <c r="Q313" s="16">
        <v>0</v>
      </c>
      <c r="R313" s="16">
        <v>0</v>
      </c>
      <c r="S313" s="16">
        <f t="shared" si="261"/>
        <v>0</v>
      </c>
      <c r="T313" s="16">
        <v>0</v>
      </c>
      <c r="U313" s="16">
        <v>0</v>
      </c>
      <c r="V313" s="16">
        <f t="shared" si="262"/>
        <v>0</v>
      </c>
      <c r="W313" s="16">
        <v>0</v>
      </c>
      <c r="X313" s="16">
        <v>0</v>
      </c>
      <c r="Y313" s="2"/>
      <c r="Z313" s="2"/>
    </row>
    <row r="314" spans="1:26" s="22" customFormat="1" ht="51.75" customHeight="1" thickTop="1" thickBot="1">
      <c r="A314" s="22" t="str">
        <f t="shared" ref="A314:A327" si="263">IF((D314+E314+F314+G314+H314+I314+J314+K314+L314+P314+Q314+R314+V314+W314+X314)&gt;0,"a","b")</f>
        <v>a</v>
      </c>
      <c r="B314" s="3" t="s">
        <v>42</v>
      </c>
      <c r="C314" s="6" t="s">
        <v>43</v>
      </c>
      <c r="D314" s="14">
        <f t="shared" ref="D314:D327" si="264">E314+F314</f>
        <v>172078.7</v>
      </c>
      <c r="E314" s="14">
        <f>E317+E326+E327</f>
        <v>172078.7</v>
      </c>
      <c r="F314" s="14">
        <f>F317+F326+F327</f>
        <v>0</v>
      </c>
      <c r="G314" s="14">
        <f t="shared" ref="G314:G327" si="265">H314+I314</f>
        <v>92000</v>
      </c>
      <c r="H314" s="14">
        <f>H317+H326+H327</f>
        <v>92000</v>
      </c>
      <c r="I314" s="14">
        <f>I317+I326+I327</f>
        <v>0</v>
      </c>
      <c r="J314" s="14">
        <f t="shared" ref="J314:J327" si="266">K314+L314</f>
        <v>0</v>
      </c>
      <c r="K314" s="14">
        <f>K317+K326+K327</f>
        <v>0</v>
      </c>
      <c r="L314" s="14">
        <f>L317+L326+L327</f>
        <v>0</v>
      </c>
      <c r="M314" s="14">
        <f t="shared" si="259"/>
        <v>0</v>
      </c>
      <c r="N314" s="14">
        <f>N317+N326+N327</f>
        <v>0</v>
      </c>
      <c r="O314" s="14">
        <f>O317+O326+O327</f>
        <v>0</v>
      </c>
      <c r="P314" s="14">
        <f t="shared" ref="P314:P327" si="267">Q314+R314</f>
        <v>0</v>
      </c>
      <c r="Q314" s="14">
        <f>Q317+Q326+Q327</f>
        <v>0</v>
      </c>
      <c r="R314" s="14">
        <f>R317+R326+R327</f>
        <v>0</v>
      </c>
      <c r="S314" s="14">
        <f t="shared" si="261"/>
        <v>0</v>
      </c>
      <c r="T314" s="14">
        <f>T317+T326+T327</f>
        <v>0</v>
      </c>
      <c r="U314" s="14">
        <f>U317+U326+U327</f>
        <v>0</v>
      </c>
      <c r="V314" s="14">
        <f t="shared" ref="V314:V327" si="268">W314+X314</f>
        <v>0</v>
      </c>
      <c r="W314" s="14">
        <f>W317+W326+W327</f>
        <v>0</v>
      </c>
      <c r="X314" s="14">
        <f>X317+X326+X327</f>
        <v>0</v>
      </c>
      <c r="Y314" s="5" t="s">
        <v>135</v>
      </c>
      <c r="Z314" s="5" t="s">
        <v>197</v>
      </c>
    </row>
    <row r="315" spans="1:26" s="22" customFormat="1" ht="16.5" thickTop="1" thickBot="1">
      <c r="A315" s="22" t="str">
        <f t="shared" si="263"/>
        <v>b</v>
      </c>
      <c r="B315" s="3"/>
      <c r="C315" s="9" t="s">
        <v>12</v>
      </c>
      <c r="D315" s="15">
        <f t="shared" si="264"/>
        <v>0</v>
      </c>
      <c r="E315" s="15">
        <v>0</v>
      </c>
      <c r="F315" s="15">
        <v>0</v>
      </c>
      <c r="G315" s="15">
        <f t="shared" si="265"/>
        <v>0</v>
      </c>
      <c r="H315" s="15">
        <v>0</v>
      </c>
      <c r="I315" s="15">
        <v>0</v>
      </c>
      <c r="J315" s="15">
        <f t="shared" si="266"/>
        <v>0</v>
      </c>
      <c r="K315" s="15">
        <v>0</v>
      </c>
      <c r="L315" s="15">
        <v>0</v>
      </c>
      <c r="M315" s="15">
        <f t="shared" si="259"/>
        <v>0</v>
      </c>
      <c r="N315" s="15">
        <v>0</v>
      </c>
      <c r="O315" s="15">
        <v>0</v>
      </c>
      <c r="P315" s="15">
        <f t="shared" si="267"/>
        <v>0</v>
      </c>
      <c r="Q315" s="15">
        <v>0</v>
      </c>
      <c r="R315" s="15">
        <v>0</v>
      </c>
      <c r="S315" s="15">
        <f t="shared" si="261"/>
        <v>0</v>
      </c>
      <c r="T315" s="15">
        <v>0</v>
      </c>
      <c r="U315" s="15">
        <v>0</v>
      </c>
      <c r="V315" s="15">
        <f t="shared" si="268"/>
        <v>0</v>
      </c>
      <c r="W315" s="15">
        <v>0</v>
      </c>
      <c r="X315" s="15">
        <v>0</v>
      </c>
      <c r="Y315" s="5"/>
      <c r="Z315" s="5"/>
    </row>
    <row r="316" spans="1:26" s="22" customFormat="1" ht="16.5" thickTop="1" thickBot="1">
      <c r="A316" s="22" t="str">
        <f t="shared" si="263"/>
        <v>b</v>
      </c>
      <c r="B316" s="3"/>
      <c r="C316" s="9" t="s">
        <v>13</v>
      </c>
      <c r="D316" s="15">
        <f t="shared" si="264"/>
        <v>0</v>
      </c>
      <c r="E316" s="15">
        <v>0</v>
      </c>
      <c r="F316" s="15">
        <v>0</v>
      </c>
      <c r="G316" s="15">
        <f t="shared" si="265"/>
        <v>0</v>
      </c>
      <c r="H316" s="15">
        <v>0</v>
      </c>
      <c r="I316" s="15">
        <v>0</v>
      </c>
      <c r="J316" s="15">
        <f t="shared" si="266"/>
        <v>0</v>
      </c>
      <c r="K316" s="15">
        <v>0</v>
      </c>
      <c r="L316" s="15">
        <v>0</v>
      </c>
      <c r="M316" s="15">
        <f t="shared" si="259"/>
        <v>0</v>
      </c>
      <c r="N316" s="15">
        <v>0</v>
      </c>
      <c r="O316" s="15">
        <v>0</v>
      </c>
      <c r="P316" s="15">
        <f t="shared" si="267"/>
        <v>0</v>
      </c>
      <c r="Q316" s="15">
        <v>0</v>
      </c>
      <c r="R316" s="15">
        <v>0</v>
      </c>
      <c r="S316" s="15">
        <f t="shared" si="261"/>
        <v>0</v>
      </c>
      <c r="T316" s="15">
        <v>0</v>
      </c>
      <c r="U316" s="15">
        <v>0</v>
      </c>
      <c r="V316" s="15">
        <f t="shared" si="268"/>
        <v>0</v>
      </c>
      <c r="W316" s="15">
        <v>0</v>
      </c>
      <c r="X316" s="15">
        <v>0</v>
      </c>
      <c r="Y316" s="5"/>
      <c r="Z316" s="5"/>
    </row>
    <row r="317" spans="1:26" s="22" customFormat="1" ht="16.5" thickTop="1" thickBot="1">
      <c r="A317" s="22" t="str">
        <f t="shared" si="263"/>
        <v>a</v>
      </c>
      <c r="B317" s="3" t="s">
        <v>0</v>
      </c>
      <c r="C317" s="10" t="s">
        <v>14</v>
      </c>
      <c r="D317" s="16">
        <f t="shared" si="264"/>
        <v>172078.7</v>
      </c>
      <c r="E317" s="16">
        <f>E318+E319+E320+E321+E322+E323</f>
        <v>172078.7</v>
      </c>
      <c r="F317" s="16">
        <f>F318+F319+F320+F321+F322+F323</f>
        <v>0</v>
      </c>
      <c r="G317" s="16">
        <f t="shared" si="265"/>
        <v>92000</v>
      </c>
      <c r="H317" s="16">
        <f>H318+H319+H320+H321+H322+H323</f>
        <v>92000</v>
      </c>
      <c r="I317" s="16">
        <f>I318+I319+I320+I321+I322+I323</f>
        <v>0</v>
      </c>
      <c r="J317" s="16">
        <f t="shared" si="266"/>
        <v>0</v>
      </c>
      <c r="K317" s="16">
        <f>K318+K319+K320+K321+K322+K323</f>
        <v>0</v>
      </c>
      <c r="L317" s="16">
        <f>L318+L319+L320+L321+L322+L323</f>
        <v>0</v>
      </c>
      <c r="M317" s="16">
        <f t="shared" si="259"/>
        <v>0</v>
      </c>
      <c r="N317" s="16">
        <f>N318+N319+N320+N321+N322+N323</f>
        <v>0</v>
      </c>
      <c r="O317" s="16">
        <f>O318+O319+O320+O321+O322+O323</f>
        <v>0</v>
      </c>
      <c r="P317" s="16">
        <f t="shared" si="267"/>
        <v>0</v>
      </c>
      <c r="Q317" s="16">
        <f>Q318+Q319+Q320+Q321+Q322+Q323</f>
        <v>0</v>
      </c>
      <c r="R317" s="16">
        <f>R318+R319+R320+R321+R322+R323</f>
        <v>0</v>
      </c>
      <c r="S317" s="16">
        <f t="shared" si="261"/>
        <v>0</v>
      </c>
      <c r="T317" s="16">
        <f>T318+T319+T320+T321+T322+T323</f>
        <v>0</v>
      </c>
      <c r="U317" s="16">
        <f>U318+U319+U320+U321+U322+U323</f>
        <v>0</v>
      </c>
      <c r="V317" s="16">
        <f t="shared" si="268"/>
        <v>0</v>
      </c>
      <c r="W317" s="16">
        <f>W318+W319+W320+W321+W322+W323</f>
        <v>0</v>
      </c>
      <c r="X317" s="16">
        <f>X318+X319+X320+X321+X322+X323</f>
        <v>0</v>
      </c>
      <c r="Y317" s="2"/>
      <c r="Z317" s="2"/>
    </row>
    <row r="318" spans="1:26" s="22" customFormat="1" ht="16.5" thickTop="1" thickBot="1">
      <c r="A318" s="22" t="str">
        <f t="shared" si="263"/>
        <v>a</v>
      </c>
      <c r="B318" s="3"/>
      <c r="C318" s="4" t="s">
        <v>182</v>
      </c>
      <c r="D318" s="17">
        <f t="shared" si="264"/>
        <v>102094.3</v>
      </c>
      <c r="E318" s="17">
        <v>102094.3</v>
      </c>
      <c r="F318" s="17"/>
      <c r="G318" s="17">
        <f t="shared" si="265"/>
        <v>0</v>
      </c>
      <c r="H318" s="17"/>
      <c r="I318" s="17"/>
      <c r="J318" s="17">
        <f t="shared" si="266"/>
        <v>0</v>
      </c>
      <c r="K318" s="17"/>
      <c r="L318" s="17"/>
      <c r="M318" s="17">
        <f t="shared" si="259"/>
        <v>0</v>
      </c>
      <c r="N318" s="17"/>
      <c r="O318" s="17"/>
      <c r="P318" s="17">
        <f t="shared" si="267"/>
        <v>0</v>
      </c>
      <c r="Q318" s="17"/>
      <c r="R318" s="17"/>
      <c r="S318" s="17">
        <f t="shared" si="261"/>
        <v>0</v>
      </c>
      <c r="T318" s="17"/>
      <c r="U318" s="17"/>
      <c r="V318" s="17">
        <f t="shared" si="268"/>
        <v>0</v>
      </c>
      <c r="W318" s="17"/>
      <c r="X318" s="17"/>
      <c r="Y318" s="2"/>
      <c r="Z318" s="2"/>
    </row>
    <row r="319" spans="1:26" s="22" customFormat="1" ht="16.5" thickTop="1" thickBot="1">
      <c r="A319" s="22" t="str">
        <f t="shared" si="263"/>
        <v>a</v>
      </c>
      <c r="B319" s="3" t="s">
        <v>0</v>
      </c>
      <c r="C319" s="4" t="s">
        <v>133</v>
      </c>
      <c r="D319" s="17">
        <f t="shared" si="264"/>
        <v>68051.100000000006</v>
      </c>
      <c r="E319" s="17">
        <f>43950.58+24100.52</f>
        <v>68051.100000000006</v>
      </c>
      <c r="F319" s="17"/>
      <c r="G319" s="17">
        <f t="shared" si="265"/>
        <v>89000</v>
      </c>
      <c r="H319" s="17">
        <v>89000</v>
      </c>
      <c r="I319" s="17"/>
      <c r="J319" s="17">
        <f t="shared" si="266"/>
        <v>0</v>
      </c>
      <c r="K319" s="17"/>
      <c r="L319" s="17"/>
      <c r="M319" s="17">
        <f t="shared" si="259"/>
        <v>0</v>
      </c>
      <c r="N319" s="17"/>
      <c r="O319" s="17"/>
      <c r="P319" s="17">
        <f t="shared" si="267"/>
        <v>0</v>
      </c>
      <c r="Q319" s="17"/>
      <c r="R319" s="17"/>
      <c r="S319" s="17">
        <f t="shared" si="261"/>
        <v>0</v>
      </c>
      <c r="T319" s="17"/>
      <c r="U319" s="17"/>
      <c r="V319" s="17">
        <f t="shared" si="268"/>
        <v>0</v>
      </c>
      <c r="W319" s="17"/>
      <c r="X319" s="17"/>
      <c r="Y319" s="2"/>
      <c r="Z319" s="2"/>
    </row>
    <row r="320" spans="1:26" s="22" customFormat="1" ht="16.5" thickTop="1" thickBot="1">
      <c r="A320" s="22" t="str">
        <f t="shared" si="263"/>
        <v>b</v>
      </c>
      <c r="B320" s="3"/>
      <c r="C320" s="4" t="s">
        <v>132</v>
      </c>
      <c r="D320" s="17">
        <f t="shared" si="264"/>
        <v>0</v>
      </c>
      <c r="E320" s="17"/>
      <c r="F320" s="17"/>
      <c r="G320" s="17">
        <f t="shared" si="265"/>
        <v>0</v>
      </c>
      <c r="H320" s="17"/>
      <c r="I320" s="17"/>
      <c r="J320" s="17">
        <f t="shared" si="266"/>
        <v>0</v>
      </c>
      <c r="K320" s="17"/>
      <c r="L320" s="17"/>
      <c r="M320" s="17">
        <f t="shared" si="259"/>
        <v>0</v>
      </c>
      <c r="N320" s="17"/>
      <c r="O320" s="17"/>
      <c r="P320" s="17">
        <f t="shared" si="267"/>
        <v>0</v>
      </c>
      <c r="Q320" s="17"/>
      <c r="R320" s="17"/>
      <c r="S320" s="17">
        <f t="shared" si="261"/>
        <v>0</v>
      </c>
      <c r="T320" s="17"/>
      <c r="U320" s="17"/>
      <c r="V320" s="17">
        <f t="shared" si="268"/>
        <v>0</v>
      </c>
      <c r="W320" s="17"/>
      <c r="X320" s="17"/>
      <c r="Y320" s="2"/>
      <c r="Z320" s="2"/>
    </row>
    <row r="321" spans="1:26" s="22" customFormat="1" ht="16.5" thickTop="1" thickBot="1">
      <c r="A321" s="22" t="str">
        <f t="shared" si="263"/>
        <v>b</v>
      </c>
      <c r="B321" s="3"/>
      <c r="C321" s="4" t="s">
        <v>148</v>
      </c>
      <c r="D321" s="17">
        <f t="shared" si="264"/>
        <v>0</v>
      </c>
      <c r="E321" s="17"/>
      <c r="F321" s="17"/>
      <c r="G321" s="17">
        <f t="shared" si="265"/>
        <v>0</v>
      </c>
      <c r="H321" s="17"/>
      <c r="I321" s="17"/>
      <c r="J321" s="17">
        <f t="shared" si="266"/>
        <v>0</v>
      </c>
      <c r="K321" s="17"/>
      <c r="L321" s="17"/>
      <c r="M321" s="17">
        <f t="shared" si="259"/>
        <v>0</v>
      </c>
      <c r="N321" s="17"/>
      <c r="O321" s="17"/>
      <c r="P321" s="17">
        <f t="shared" si="267"/>
        <v>0</v>
      </c>
      <c r="Q321" s="17"/>
      <c r="R321" s="17"/>
      <c r="S321" s="17">
        <f t="shared" si="261"/>
        <v>0</v>
      </c>
      <c r="T321" s="17"/>
      <c r="U321" s="17"/>
      <c r="V321" s="17">
        <f t="shared" si="268"/>
        <v>0</v>
      </c>
      <c r="W321" s="17"/>
      <c r="X321" s="17"/>
      <c r="Y321" s="2"/>
      <c r="Z321" s="2"/>
    </row>
    <row r="322" spans="1:26" s="22" customFormat="1" ht="16.5" thickTop="1" thickBot="1">
      <c r="A322" s="22" t="str">
        <f t="shared" si="263"/>
        <v>a</v>
      </c>
      <c r="B322" s="3" t="s">
        <v>0</v>
      </c>
      <c r="C322" s="4" t="s">
        <v>134</v>
      </c>
      <c r="D322" s="17">
        <f t="shared" si="264"/>
        <v>1933.3</v>
      </c>
      <c r="E322" s="17">
        <v>1933.3</v>
      </c>
      <c r="F322" s="17"/>
      <c r="G322" s="17">
        <f t="shared" si="265"/>
        <v>2000</v>
      </c>
      <c r="H322" s="17">
        <v>2000</v>
      </c>
      <c r="I322" s="17"/>
      <c r="J322" s="17">
        <f t="shared" si="266"/>
        <v>0</v>
      </c>
      <c r="K322" s="17"/>
      <c r="L322" s="17"/>
      <c r="M322" s="17">
        <f t="shared" si="259"/>
        <v>0</v>
      </c>
      <c r="N322" s="17"/>
      <c r="O322" s="17"/>
      <c r="P322" s="17">
        <f t="shared" si="267"/>
        <v>0</v>
      </c>
      <c r="Q322" s="17"/>
      <c r="R322" s="17"/>
      <c r="S322" s="17">
        <f t="shared" si="261"/>
        <v>0</v>
      </c>
      <c r="T322" s="17"/>
      <c r="U322" s="17"/>
      <c r="V322" s="17">
        <f t="shared" si="268"/>
        <v>0</v>
      </c>
      <c r="W322" s="17"/>
      <c r="X322" s="17"/>
      <c r="Y322" s="2"/>
      <c r="Z322" s="2"/>
    </row>
    <row r="323" spans="1:26" s="22" customFormat="1" ht="16.5" thickTop="1" thickBot="1">
      <c r="A323" s="22" t="str">
        <f t="shared" si="263"/>
        <v>a</v>
      </c>
      <c r="B323" s="3" t="s">
        <v>0</v>
      </c>
      <c r="C323" s="4" t="s">
        <v>129</v>
      </c>
      <c r="D323" s="17">
        <f t="shared" si="264"/>
        <v>0</v>
      </c>
      <c r="E323" s="17">
        <f>E324+E325</f>
        <v>0</v>
      </c>
      <c r="F323" s="17">
        <f>F324+F325</f>
        <v>0</v>
      </c>
      <c r="G323" s="17">
        <f t="shared" si="265"/>
        <v>1000</v>
      </c>
      <c r="H323" s="17">
        <f>H324+H325</f>
        <v>1000</v>
      </c>
      <c r="I323" s="17">
        <f>I324+I325</f>
        <v>0</v>
      </c>
      <c r="J323" s="17">
        <f t="shared" si="266"/>
        <v>0</v>
      </c>
      <c r="K323" s="17">
        <f>K324+K325</f>
        <v>0</v>
      </c>
      <c r="L323" s="17">
        <f>L324+L325</f>
        <v>0</v>
      </c>
      <c r="M323" s="17">
        <f t="shared" si="259"/>
        <v>0</v>
      </c>
      <c r="N323" s="17">
        <f>N324+N325</f>
        <v>0</v>
      </c>
      <c r="O323" s="17">
        <f>O324+O325</f>
        <v>0</v>
      </c>
      <c r="P323" s="17">
        <f t="shared" si="267"/>
        <v>0</v>
      </c>
      <c r="Q323" s="17">
        <f>Q324+Q325</f>
        <v>0</v>
      </c>
      <c r="R323" s="17">
        <f>R324+R325</f>
        <v>0</v>
      </c>
      <c r="S323" s="17">
        <f t="shared" si="261"/>
        <v>0</v>
      </c>
      <c r="T323" s="17">
        <f>T324+T325</f>
        <v>0</v>
      </c>
      <c r="U323" s="17">
        <f>U324+U325</f>
        <v>0</v>
      </c>
      <c r="V323" s="17">
        <f t="shared" si="268"/>
        <v>0</v>
      </c>
      <c r="W323" s="17">
        <f>W324+W325</f>
        <v>0</v>
      </c>
      <c r="X323" s="17">
        <f>X324+X325</f>
        <v>0</v>
      </c>
      <c r="Y323" s="2"/>
      <c r="Z323" s="2"/>
    </row>
    <row r="324" spans="1:26" s="22" customFormat="1" ht="27" thickTop="1" thickBot="1">
      <c r="A324" s="22" t="str">
        <f t="shared" si="263"/>
        <v>a</v>
      </c>
      <c r="B324" s="3" t="s">
        <v>0</v>
      </c>
      <c r="C324" s="11" t="s">
        <v>15</v>
      </c>
      <c r="D324" s="19">
        <f t="shared" si="264"/>
        <v>0</v>
      </c>
      <c r="E324" s="19"/>
      <c r="F324" s="19"/>
      <c r="G324" s="19">
        <f t="shared" si="265"/>
        <v>1000</v>
      </c>
      <c r="H324" s="19">
        <v>1000</v>
      </c>
      <c r="I324" s="19"/>
      <c r="J324" s="19">
        <f t="shared" si="266"/>
        <v>0</v>
      </c>
      <c r="K324" s="19"/>
      <c r="L324" s="19"/>
      <c r="M324" s="19">
        <f t="shared" si="259"/>
        <v>0</v>
      </c>
      <c r="N324" s="19"/>
      <c r="O324" s="19"/>
      <c r="P324" s="19">
        <f t="shared" si="267"/>
        <v>0</v>
      </c>
      <c r="Q324" s="19"/>
      <c r="R324" s="19"/>
      <c r="S324" s="19">
        <f t="shared" si="261"/>
        <v>0</v>
      </c>
      <c r="T324" s="19"/>
      <c r="U324" s="19"/>
      <c r="V324" s="19">
        <f t="shared" si="268"/>
        <v>0</v>
      </c>
      <c r="W324" s="19"/>
      <c r="X324" s="19"/>
      <c r="Y324" s="2"/>
      <c r="Z324" s="2"/>
    </row>
    <row r="325" spans="1:26" s="22" customFormat="1" ht="27" thickTop="1" thickBot="1">
      <c r="A325" s="22" t="str">
        <f t="shared" si="263"/>
        <v>b</v>
      </c>
      <c r="B325" s="3"/>
      <c r="C325" s="11" t="s">
        <v>16</v>
      </c>
      <c r="D325" s="19">
        <f t="shared" si="264"/>
        <v>0</v>
      </c>
      <c r="E325" s="19"/>
      <c r="F325" s="19"/>
      <c r="G325" s="19">
        <f t="shared" si="265"/>
        <v>0</v>
      </c>
      <c r="H325" s="19"/>
      <c r="I325" s="19"/>
      <c r="J325" s="19">
        <f t="shared" si="266"/>
        <v>0</v>
      </c>
      <c r="K325" s="19"/>
      <c r="L325" s="19"/>
      <c r="M325" s="19">
        <f t="shared" si="259"/>
        <v>0</v>
      </c>
      <c r="N325" s="19"/>
      <c r="O325" s="19"/>
      <c r="P325" s="19">
        <f t="shared" si="267"/>
        <v>0</v>
      </c>
      <c r="Q325" s="19"/>
      <c r="R325" s="19"/>
      <c r="S325" s="19">
        <f t="shared" si="261"/>
        <v>0</v>
      </c>
      <c r="T325" s="19"/>
      <c r="U325" s="19"/>
      <c r="V325" s="19">
        <f t="shared" si="268"/>
        <v>0</v>
      </c>
      <c r="W325" s="19"/>
      <c r="X325" s="19"/>
      <c r="Y325" s="2"/>
      <c r="Z325" s="2"/>
    </row>
    <row r="326" spans="1:26" s="22" customFormat="1" ht="16.5" thickTop="1" thickBot="1">
      <c r="A326" s="22" t="str">
        <f t="shared" si="263"/>
        <v>b</v>
      </c>
      <c r="B326" s="3"/>
      <c r="C326" s="10" t="s">
        <v>17</v>
      </c>
      <c r="D326" s="16">
        <f t="shared" si="264"/>
        <v>0</v>
      </c>
      <c r="E326" s="16">
        <v>0</v>
      </c>
      <c r="F326" s="16">
        <v>0</v>
      </c>
      <c r="G326" s="16">
        <f t="shared" si="265"/>
        <v>0</v>
      </c>
      <c r="H326" s="16">
        <v>0</v>
      </c>
      <c r="I326" s="16">
        <v>0</v>
      </c>
      <c r="J326" s="16">
        <f t="shared" si="266"/>
        <v>0</v>
      </c>
      <c r="K326" s="16">
        <v>0</v>
      </c>
      <c r="L326" s="16">
        <v>0</v>
      </c>
      <c r="M326" s="16">
        <f t="shared" si="259"/>
        <v>0</v>
      </c>
      <c r="N326" s="16">
        <v>0</v>
      </c>
      <c r="O326" s="16">
        <v>0</v>
      </c>
      <c r="P326" s="16">
        <f t="shared" si="267"/>
        <v>0</v>
      </c>
      <c r="Q326" s="16">
        <v>0</v>
      </c>
      <c r="R326" s="16">
        <v>0</v>
      </c>
      <c r="S326" s="16">
        <f t="shared" si="261"/>
        <v>0</v>
      </c>
      <c r="T326" s="16">
        <v>0</v>
      </c>
      <c r="U326" s="16">
        <v>0</v>
      </c>
      <c r="V326" s="16">
        <f t="shared" si="268"/>
        <v>0</v>
      </c>
      <c r="W326" s="16">
        <v>0</v>
      </c>
      <c r="X326" s="16">
        <v>0</v>
      </c>
      <c r="Y326" s="2"/>
      <c r="Z326" s="2"/>
    </row>
    <row r="327" spans="1:26" s="22" customFormat="1" ht="16.5" thickTop="1" thickBot="1">
      <c r="A327" s="22" t="str">
        <f t="shared" si="263"/>
        <v>b</v>
      </c>
      <c r="B327" s="3"/>
      <c r="C327" s="10" t="s">
        <v>18</v>
      </c>
      <c r="D327" s="16">
        <f t="shared" si="264"/>
        <v>0</v>
      </c>
      <c r="E327" s="16">
        <v>0</v>
      </c>
      <c r="F327" s="16">
        <v>0</v>
      </c>
      <c r="G327" s="16">
        <f t="shared" si="265"/>
        <v>0</v>
      </c>
      <c r="H327" s="16">
        <v>0</v>
      </c>
      <c r="I327" s="16">
        <v>0</v>
      </c>
      <c r="J327" s="16">
        <f t="shared" si="266"/>
        <v>0</v>
      </c>
      <c r="K327" s="16">
        <v>0</v>
      </c>
      <c r="L327" s="16">
        <v>0</v>
      </c>
      <c r="M327" s="16">
        <f t="shared" si="259"/>
        <v>0</v>
      </c>
      <c r="N327" s="16">
        <v>0</v>
      </c>
      <c r="O327" s="16">
        <v>0</v>
      </c>
      <c r="P327" s="16">
        <f t="shared" si="267"/>
        <v>0</v>
      </c>
      <c r="Q327" s="16">
        <v>0</v>
      </c>
      <c r="R327" s="16">
        <v>0</v>
      </c>
      <c r="S327" s="16">
        <f t="shared" si="261"/>
        <v>0</v>
      </c>
      <c r="T327" s="16">
        <v>0</v>
      </c>
      <c r="U327" s="16">
        <v>0</v>
      </c>
      <c r="V327" s="16">
        <f t="shared" si="268"/>
        <v>0</v>
      </c>
      <c r="W327" s="16">
        <v>0</v>
      </c>
      <c r="X327" s="16">
        <v>0</v>
      </c>
      <c r="Y327" s="2"/>
      <c r="Z327" s="2"/>
    </row>
    <row r="328" spans="1:26" s="22" customFormat="1" ht="46.5" customHeight="1" thickTop="1" thickBot="1">
      <c r="A328" s="22" t="str">
        <f t="shared" ref="A328:A341" si="269">IF((D328+E328+F328+G328+H328+I328+J328+K328+L328+P328+Q328+R328+V328+W328+X328)&gt;0,"a","b")</f>
        <v>a</v>
      </c>
      <c r="B328" s="3" t="s">
        <v>44</v>
      </c>
      <c r="C328" s="6" t="s">
        <v>45</v>
      </c>
      <c r="D328" s="14">
        <f t="shared" ref="D328:D341" si="270">E328+F328</f>
        <v>213277.80000000002</v>
      </c>
      <c r="E328" s="14">
        <f>E331+E340+E341</f>
        <v>213277.80000000002</v>
      </c>
      <c r="F328" s="14">
        <f>F331+F340+F341</f>
        <v>0</v>
      </c>
      <c r="G328" s="14">
        <f t="shared" ref="G328:G341" si="271">H328+I328</f>
        <v>152000</v>
      </c>
      <c r="H328" s="14">
        <f>H331+H340+H341</f>
        <v>152000</v>
      </c>
      <c r="I328" s="14">
        <f>I331+I340+I341</f>
        <v>0</v>
      </c>
      <c r="J328" s="14">
        <f t="shared" ref="J328:J341" si="272">K328+L328</f>
        <v>0</v>
      </c>
      <c r="K328" s="14">
        <f>K331+K340+K341</f>
        <v>0</v>
      </c>
      <c r="L328" s="14">
        <f>L331+L340+L341</f>
        <v>0</v>
      </c>
      <c r="M328" s="14">
        <f t="shared" si="259"/>
        <v>0</v>
      </c>
      <c r="N328" s="14">
        <f>N331+N340+N341</f>
        <v>0</v>
      </c>
      <c r="O328" s="14">
        <f>O331+O340+O341</f>
        <v>0</v>
      </c>
      <c r="P328" s="14">
        <f t="shared" ref="P328:P341" si="273">Q328+R328</f>
        <v>0</v>
      </c>
      <c r="Q328" s="14">
        <f>Q331+Q340+Q341</f>
        <v>0</v>
      </c>
      <c r="R328" s="14">
        <f>R331+R340+R341</f>
        <v>0</v>
      </c>
      <c r="S328" s="14">
        <f t="shared" si="261"/>
        <v>0</v>
      </c>
      <c r="T328" s="14">
        <f>T331+T340+T341</f>
        <v>0</v>
      </c>
      <c r="U328" s="14">
        <f>U331+U340+U341</f>
        <v>0</v>
      </c>
      <c r="V328" s="14">
        <f t="shared" ref="V328:V341" si="274">W328+X328</f>
        <v>0</v>
      </c>
      <c r="W328" s="14">
        <f>W331+W340+W341</f>
        <v>0</v>
      </c>
      <c r="X328" s="14">
        <f>X331+X340+X341</f>
        <v>0</v>
      </c>
      <c r="Y328" s="5" t="s">
        <v>135</v>
      </c>
      <c r="Z328" s="5" t="s">
        <v>197</v>
      </c>
    </row>
    <row r="329" spans="1:26" s="22" customFormat="1" ht="16.5" thickTop="1" thickBot="1">
      <c r="A329" s="22" t="str">
        <f t="shared" si="269"/>
        <v>b</v>
      </c>
      <c r="B329" s="3"/>
      <c r="C329" s="9" t="s">
        <v>12</v>
      </c>
      <c r="D329" s="15">
        <f t="shared" si="270"/>
        <v>0</v>
      </c>
      <c r="E329" s="15">
        <v>0</v>
      </c>
      <c r="F329" s="15">
        <v>0</v>
      </c>
      <c r="G329" s="15">
        <f t="shared" si="271"/>
        <v>0</v>
      </c>
      <c r="H329" s="15">
        <v>0</v>
      </c>
      <c r="I329" s="15">
        <v>0</v>
      </c>
      <c r="J329" s="15">
        <f t="shared" si="272"/>
        <v>0</v>
      </c>
      <c r="K329" s="15">
        <v>0</v>
      </c>
      <c r="L329" s="15">
        <v>0</v>
      </c>
      <c r="M329" s="15">
        <f t="shared" si="259"/>
        <v>0</v>
      </c>
      <c r="N329" s="15">
        <v>0</v>
      </c>
      <c r="O329" s="15">
        <v>0</v>
      </c>
      <c r="P329" s="15">
        <f t="shared" si="273"/>
        <v>0</v>
      </c>
      <c r="Q329" s="15">
        <v>0</v>
      </c>
      <c r="R329" s="15">
        <v>0</v>
      </c>
      <c r="S329" s="15">
        <f t="shared" si="261"/>
        <v>0</v>
      </c>
      <c r="T329" s="15">
        <v>0</v>
      </c>
      <c r="U329" s="15">
        <v>0</v>
      </c>
      <c r="V329" s="15">
        <f t="shared" si="274"/>
        <v>0</v>
      </c>
      <c r="W329" s="15">
        <v>0</v>
      </c>
      <c r="X329" s="15">
        <v>0</v>
      </c>
      <c r="Y329" s="5"/>
      <c r="Z329" s="5"/>
    </row>
    <row r="330" spans="1:26" s="22" customFormat="1" ht="16.5" thickTop="1" thickBot="1">
      <c r="A330" s="22" t="str">
        <f t="shared" si="269"/>
        <v>b</v>
      </c>
      <c r="B330" s="3"/>
      <c r="C330" s="9" t="s">
        <v>13</v>
      </c>
      <c r="D330" s="15">
        <f t="shared" si="270"/>
        <v>0</v>
      </c>
      <c r="E330" s="15">
        <v>0</v>
      </c>
      <c r="F330" s="15">
        <v>0</v>
      </c>
      <c r="G330" s="15">
        <f t="shared" si="271"/>
        <v>0</v>
      </c>
      <c r="H330" s="15">
        <v>0</v>
      </c>
      <c r="I330" s="15">
        <v>0</v>
      </c>
      <c r="J330" s="15">
        <f t="shared" si="272"/>
        <v>0</v>
      </c>
      <c r="K330" s="15">
        <v>0</v>
      </c>
      <c r="L330" s="15">
        <v>0</v>
      </c>
      <c r="M330" s="15">
        <f t="shared" si="259"/>
        <v>0</v>
      </c>
      <c r="N330" s="15">
        <v>0</v>
      </c>
      <c r="O330" s="15">
        <v>0</v>
      </c>
      <c r="P330" s="15">
        <f t="shared" si="273"/>
        <v>0</v>
      </c>
      <c r="Q330" s="15">
        <v>0</v>
      </c>
      <c r="R330" s="15">
        <v>0</v>
      </c>
      <c r="S330" s="15">
        <f t="shared" si="261"/>
        <v>0</v>
      </c>
      <c r="T330" s="15">
        <v>0</v>
      </c>
      <c r="U330" s="15">
        <v>0</v>
      </c>
      <c r="V330" s="15">
        <f t="shared" si="274"/>
        <v>0</v>
      </c>
      <c r="W330" s="15">
        <v>0</v>
      </c>
      <c r="X330" s="15">
        <v>0</v>
      </c>
      <c r="Y330" s="5"/>
      <c r="Z330" s="5"/>
    </row>
    <row r="331" spans="1:26" s="22" customFormat="1" ht="16.5" thickTop="1" thickBot="1">
      <c r="A331" s="22" t="str">
        <f t="shared" si="269"/>
        <v>a</v>
      </c>
      <c r="B331" s="3" t="s">
        <v>0</v>
      </c>
      <c r="C331" s="10" t="s">
        <v>14</v>
      </c>
      <c r="D331" s="16">
        <f t="shared" si="270"/>
        <v>213277.80000000002</v>
      </c>
      <c r="E331" s="16">
        <f>E332+E333+E334+E335+E336+E337</f>
        <v>213277.80000000002</v>
      </c>
      <c r="F331" s="16">
        <f>F332+F333+F334+F335+F336+F337</f>
        <v>0</v>
      </c>
      <c r="G331" s="16">
        <f t="shared" si="271"/>
        <v>152000</v>
      </c>
      <c r="H331" s="16">
        <f>H332+H333+H334+H335+H336+H337</f>
        <v>152000</v>
      </c>
      <c r="I331" s="16">
        <f>I332+I333+I334+I335+I336+I337</f>
        <v>0</v>
      </c>
      <c r="J331" s="16">
        <f t="shared" si="272"/>
        <v>0</v>
      </c>
      <c r="K331" s="16">
        <f>K332+K333+K334+K335+K336+K337</f>
        <v>0</v>
      </c>
      <c r="L331" s="16">
        <f>L332+L333+L334+L335+L336+L337</f>
        <v>0</v>
      </c>
      <c r="M331" s="16">
        <f t="shared" si="259"/>
        <v>0</v>
      </c>
      <c r="N331" s="16">
        <f>N332+N333+N334+N335+N336+N337</f>
        <v>0</v>
      </c>
      <c r="O331" s="16">
        <f>O332+O333+O334+O335+O336+O337</f>
        <v>0</v>
      </c>
      <c r="P331" s="16">
        <f t="shared" si="273"/>
        <v>0</v>
      </c>
      <c r="Q331" s="16">
        <f>Q332+Q333+Q334+Q335+Q336+Q337</f>
        <v>0</v>
      </c>
      <c r="R331" s="16">
        <f>R332+R333+R334+R335+R336+R337</f>
        <v>0</v>
      </c>
      <c r="S331" s="16">
        <f t="shared" si="261"/>
        <v>0</v>
      </c>
      <c r="T331" s="16">
        <f>T332+T333+T334+T335+T336+T337</f>
        <v>0</v>
      </c>
      <c r="U331" s="16">
        <f>U332+U333+U334+U335+U336+U337</f>
        <v>0</v>
      </c>
      <c r="V331" s="16">
        <f t="shared" si="274"/>
        <v>0</v>
      </c>
      <c r="W331" s="16">
        <f>W332+W333+W334+W335+W336+W337</f>
        <v>0</v>
      </c>
      <c r="X331" s="16">
        <f>X332+X333+X334+X335+X336+X337</f>
        <v>0</v>
      </c>
      <c r="Y331" s="2"/>
      <c r="Z331" s="2"/>
    </row>
    <row r="332" spans="1:26" s="22" customFormat="1" ht="16.5" thickTop="1" thickBot="1">
      <c r="A332" s="22" t="str">
        <f t="shared" si="269"/>
        <v>a</v>
      </c>
      <c r="B332" s="3"/>
      <c r="C332" s="4" t="s">
        <v>182</v>
      </c>
      <c r="D332" s="17">
        <f t="shared" si="270"/>
        <v>70885.8</v>
      </c>
      <c r="E332" s="17">
        <v>70885.8</v>
      </c>
      <c r="F332" s="17"/>
      <c r="G332" s="17">
        <f t="shared" si="271"/>
        <v>0</v>
      </c>
      <c r="H332" s="17"/>
      <c r="I332" s="17"/>
      <c r="J332" s="17">
        <f t="shared" si="272"/>
        <v>0</v>
      </c>
      <c r="K332" s="17"/>
      <c r="L332" s="17"/>
      <c r="M332" s="17">
        <f t="shared" si="259"/>
        <v>0</v>
      </c>
      <c r="N332" s="17"/>
      <c r="O332" s="17"/>
      <c r="P332" s="17">
        <f t="shared" si="273"/>
        <v>0</v>
      </c>
      <c r="Q332" s="17"/>
      <c r="R332" s="17"/>
      <c r="S332" s="17">
        <f t="shared" si="261"/>
        <v>0</v>
      </c>
      <c r="T332" s="17"/>
      <c r="U332" s="17"/>
      <c r="V332" s="17">
        <f t="shared" si="274"/>
        <v>0</v>
      </c>
      <c r="W332" s="17"/>
      <c r="X332" s="17"/>
      <c r="Y332" s="2"/>
      <c r="Z332" s="2"/>
    </row>
    <row r="333" spans="1:26" s="22" customFormat="1" ht="16.5" thickTop="1" thickBot="1">
      <c r="A333" s="22" t="str">
        <f t="shared" si="269"/>
        <v>a</v>
      </c>
      <c r="B333" s="3" t="s">
        <v>0</v>
      </c>
      <c r="C333" s="4" t="s">
        <v>133</v>
      </c>
      <c r="D333" s="17">
        <f t="shared" si="270"/>
        <v>141135.6</v>
      </c>
      <c r="E333" s="17">
        <f>43950.58+97185.02</f>
        <v>141135.6</v>
      </c>
      <c r="F333" s="17"/>
      <c r="G333" s="17">
        <f t="shared" si="271"/>
        <v>149000</v>
      </c>
      <c r="H333" s="17">
        <v>149000</v>
      </c>
      <c r="I333" s="17"/>
      <c r="J333" s="17">
        <f t="shared" si="272"/>
        <v>0</v>
      </c>
      <c r="K333" s="17"/>
      <c r="L333" s="17"/>
      <c r="M333" s="17">
        <f t="shared" si="259"/>
        <v>0</v>
      </c>
      <c r="N333" s="17"/>
      <c r="O333" s="17"/>
      <c r="P333" s="17">
        <f t="shared" si="273"/>
        <v>0</v>
      </c>
      <c r="Q333" s="17"/>
      <c r="R333" s="17"/>
      <c r="S333" s="17">
        <f t="shared" si="261"/>
        <v>0</v>
      </c>
      <c r="T333" s="17"/>
      <c r="U333" s="17"/>
      <c r="V333" s="17">
        <f t="shared" si="274"/>
        <v>0</v>
      </c>
      <c r="W333" s="17"/>
      <c r="X333" s="17"/>
      <c r="Y333" s="2"/>
      <c r="Z333" s="2"/>
    </row>
    <row r="334" spans="1:26" s="22" customFormat="1" ht="16.5" thickTop="1" thickBot="1">
      <c r="A334" s="22" t="str">
        <f t="shared" si="269"/>
        <v>b</v>
      </c>
      <c r="B334" s="3"/>
      <c r="C334" s="4" t="s">
        <v>132</v>
      </c>
      <c r="D334" s="17">
        <f t="shared" si="270"/>
        <v>0</v>
      </c>
      <c r="E334" s="17"/>
      <c r="F334" s="17"/>
      <c r="G334" s="17">
        <f t="shared" si="271"/>
        <v>0</v>
      </c>
      <c r="H334" s="17"/>
      <c r="I334" s="17"/>
      <c r="J334" s="17">
        <f t="shared" si="272"/>
        <v>0</v>
      </c>
      <c r="K334" s="17"/>
      <c r="L334" s="17"/>
      <c r="M334" s="17">
        <f t="shared" si="259"/>
        <v>0</v>
      </c>
      <c r="N334" s="17"/>
      <c r="O334" s="17"/>
      <c r="P334" s="17">
        <f t="shared" si="273"/>
        <v>0</v>
      </c>
      <c r="Q334" s="17"/>
      <c r="R334" s="17"/>
      <c r="S334" s="17">
        <f t="shared" si="261"/>
        <v>0</v>
      </c>
      <c r="T334" s="17"/>
      <c r="U334" s="17"/>
      <c r="V334" s="17">
        <f t="shared" si="274"/>
        <v>0</v>
      </c>
      <c r="W334" s="17"/>
      <c r="X334" s="17"/>
      <c r="Y334" s="2"/>
      <c r="Z334" s="2"/>
    </row>
    <row r="335" spans="1:26" s="22" customFormat="1" ht="16.5" thickTop="1" thickBot="1">
      <c r="A335" s="22" t="str">
        <f t="shared" si="269"/>
        <v>b</v>
      </c>
      <c r="B335" s="3"/>
      <c r="C335" s="4" t="s">
        <v>148</v>
      </c>
      <c r="D335" s="17">
        <f t="shared" si="270"/>
        <v>0</v>
      </c>
      <c r="E335" s="17"/>
      <c r="F335" s="17"/>
      <c r="G335" s="17">
        <f t="shared" si="271"/>
        <v>0</v>
      </c>
      <c r="H335" s="17"/>
      <c r="I335" s="17"/>
      <c r="J335" s="17">
        <f t="shared" si="272"/>
        <v>0</v>
      </c>
      <c r="K335" s="17"/>
      <c r="L335" s="17"/>
      <c r="M335" s="17">
        <f t="shared" si="259"/>
        <v>0</v>
      </c>
      <c r="N335" s="17"/>
      <c r="O335" s="17"/>
      <c r="P335" s="17">
        <f t="shared" si="273"/>
        <v>0</v>
      </c>
      <c r="Q335" s="17"/>
      <c r="R335" s="17"/>
      <c r="S335" s="17">
        <f t="shared" si="261"/>
        <v>0</v>
      </c>
      <c r="T335" s="17"/>
      <c r="U335" s="17"/>
      <c r="V335" s="17">
        <f t="shared" si="274"/>
        <v>0</v>
      </c>
      <c r="W335" s="17"/>
      <c r="X335" s="17"/>
      <c r="Y335" s="2"/>
      <c r="Z335" s="2"/>
    </row>
    <row r="336" spans="1:26" s="22" customFormat="1" ht="16.5" thickTop="1" thickBot="1">
      <c r="A336" s="22" t="str">
        <f t="shared" si="269"/>
        <v>a</v>
      </c>
      <c r="B336" s="3" t="s">
        <v>0</v>
      </c>
      <c r="C336" s="4" t="s">
        <v>134</v>
      </c>
      <c r="D336" s="17">
        <f t="shared" si="270"/>
        <v>1156.4000000000001</v>
      </c>
      <c r="E336" s="17">
        <v>1156.4000000000001</v>
      </c>
      <c r="F336" s="17"/>
      <c r="G336" s="17">
        <f t="shared" si="271"/>
        <v>2000</v>
      </c>
      <c r="H336" s="17">
        <v>2000</v>
      </c>
      <c r="I336" s="17"/>
      <c r="J336" s="17">
        <f t="shared" si="272"/>
        <v>0</v>
      </c>
      <c r="K336" s="17"/>
      <c r="L336" s="17"/>
      <c r="M336" s="17">
        <f t="shared" si="259"/>
        <v>0</v>
      </c>
      <c r="N336" s="17"/>
      <c r="O336" s="17"/>
      <c r="P336" s="17">
        <f t="shared" si="273"/>
        <v>0</v>
      </c>
      <c r="Q336" s="17"/>
      <c r="R336" s="17"/>
      <c r="S336" s="17">
        <f t="shared" si="261"/>
        <v>0</v>
      </c>
      <c r="T336" s="17"/>
      <c r="U336" s="17"/>
      <c r="V336" s="17">
        <f t="shared" si="274"/>
        <v>0</v>
      </c>
      <c r="W336" s="17"/>
      <c r="X336" s="17"/>
      <c r="Y336" s="2"/>
      <c r="Z336" s="2"/>
    </row>
    <row r="337" spans="1:26" s="22" customFormat="1" ht="16.5" thickTop="1" thickBot="1">
      <c r="A337" s="22" t="str">
        <f t="shared" si="269"/>
        <v>a</v>
      </c>
      <c r="B337" s="3" t="s">
        <v>0</v>
      </c>
      <c r="C337" s="4" t="s">
        <v>129</v>
      </c>
      <c r="D337" s="17">
        <f t="shared" si="270"/>
        <v>100</v>
      </c>
      <c r="E337" s="17">
        <f>E338+E339</f>
        <v>100</v>
      </c>
      <c r="F337" s="17">
        <f>F338+F339</f>
        <v>0</v>
      </c>
      <c r="G337" s="17">
        <f t="shared" si="271"/>
        <v>1000</v>
      </c>
      <c r="H337" s="17">
        <f>H338+H339</f>
        <v>1000</v>
      </c>
      <c r="I337" s="17">
        <f>I338+I339</f>
        <v>0</v>
      </c>
      <c r="J337" s="17">
        <f t="shared" si="272"/>
        <v>0</v>
      </c>
      <c r="K337" s="17">
        <f>K338+K339</f>
        <v>0</v>
      </c>
      <c r="L337" s="17">
        <f>L338+L339</f>
        <v>0</v>
      </c>
      <c r="M337" s="17">
        <f t="shared" si="259"/>
        <v>0</v>
      </c>
      <c r="N337" s="17">
        <f>N338+N339</f>
        <v>0</v>
      </c>
      <c r="O337" s="17">
        <f>O338+O339</f>
        <v>0</v>
      </c>
      <c r="P337" s="17">
        <f t="shared" si="273"/>
        <v>0</v>
      </c>
      <c r="Q337" s="17">
        <f>Q338+Q339</f>
        <v>0</v>
      </c>
      <c r="R337" s="17">
        <f>R338+R339</f>
        <v>0</v>
      </c>
      <c r="S337" s="17">
        <f t="shared" si="261"/>
        <v>0</v>
      </c>
      <c r="T337" s="17">
        <f>T338+T339</f>
        <v>0</v>
      </c>
      <c r="U337" s="17">
        <f>U338+U339</f>
        <v>0</v>
      </c>
      <c r="V337" s="17">
        <f t="shared" si="274"/>
        <v>0</v>
      </c>
      <c r="W337" s="17">
        <f>W338+W339</f>
        <v>0</v>
      </c>
      <c r="X337" s="17">
        <f>X338+X339</f>
        <v>0</v>
      </c>
      <c r="Y337" s="2"/>
      <c r="Z337" s="2"/>
    </row>
    <row r="338" spans="1:26" s="22" customFormat="1" ht="27" thickTop="1" thickBot="1">
      <c r="A338" s="22" t="str">
        <f t="shared" si="269"/>
        <v>a</v>
      </c>
      <c r="B338" s="3" t="s">
        <v>0</v>
      </c>
      <c r="C338" s="11" t="s">
        <v>15</v>
      </c>
      <c r="D338" s="19">
        <f t="shared" si="270"/>
        <v>100</v>
      </c>
      <c r="E338" s="19">
        <v>100</v>
      </c>
      <c r="F338" s="19"/>
      <c r="G338" s="19">
        <f t="shared" si="271"/>
        <v>1000</v>
      </c>
      <c r="H338" s="19">
        <v>1000</v>
      </c>
      <c r="I338" s="19"/>
      <c r="J338" s="19">
        <f t="shared" si="272"/>
        <v>0</v>
      </c>
      <c r="K338" s="19"/>
      <c r="L338" s="19"/>
      <c r="M338" s="19">
        <f t="shared" si="259"/>
        <v>0</v>
      </c>
      <c r="N338" s="19"/>
      <c r="O338" s="19"/>
      <c r="P338" s="19">
        <f t="shared" si="273"/>
        <v>0</v>
      </c>
      <c r="Q338" s="19"/>
      <c r="R338" s="19"/>
      <c r="S338" s="19">
        <f t="shared" si="261"/>
        <v>0</v>
      </c>
      <c r="T338" s="19"/>
      <c r="U338" s="19"/>
      <c r="V338" s="19">
        <f t="shared" si="274"/>
        <v>0</v>
      </c>
      <c r="W338" s="19"/>
      <c r="X338" s="19"/>
      <c r="Y338" s="2"/>
      <c r="Z338" s="2"/>
    </row>
    <row r="339" spans="1:26" s="22" customFormat="1" ht="27" thickTop="1" thickBot="1">
      <c r="A339" s="22" t="str">
        <f t="shared" si="269"/>
        <v>b</v>
      </c>
      <c r="B339" s="3"/>
      <c r="C339" s="11" t="s">
        <v>16</v>
      </c>
      <c r="D339" s="19">
        <f t="shared" si="270"/>
        <v>0</v>
      </c>
      <c r="E339" s="19"/>
      <c r="F339" s="19"/>
      <c r="G339" s="19">
        <f t="shared" si="271"/>
        <v>0</v>
      </c>
      <c r="H339" s="19"/>
      <c r="I339" s="19"/>
      <c r="J339" s="19">
        <f t="shared" si="272"/>
        <v>0</v>
      </c>
      <c r="K339" s="19"/>
      <c r="L339" s="19"/>
      <c r="M339" s="19">
        <f t="shared" si="259"/>
        <v>0</v>
      </c>
      <c r="N339" s="19"/>
      <c r="O339" s="19"/>
      <c r="P339" s="19">
        <f t="shared" si="273"/>
        <v>0</v>
      </c>
      <c r="Q339" s="19"/>
      <c r="R339" s="19"/>
      <c r="S339" s="19">
        <f t="shared" si="261"/>
        <v>0</v>
      </c>
      <c r="T339" s="19"/>
      <c r="U339" s="19"/>
      <c r="V339" s="19">
        <f t="shared" si="274"/>
        <v>0</v>
      </c>
      <c r="W339" s="19"/>
      <c r="X339" s="19"/>
      <c r="Y339" s="2"/>
      <c r="Z339" s="2"/>
    </row>
    <row r="340" spans="1:26" s="22" customFormat="1" ht="16.5" thickTop="1" thickBot="1">
      <c r="A340" s="22" t="str">
        <f t="shared" si="269"/>
        <v>b</v>
      </c>
      <c r="B340" s="3"/>
      <c r="C340" s="10" t="s">
        <v>17</v>
      </c>
      <c r="D340" s="16">
        <f t="shared" si="270"/>
        <v>0</v>
      </c>
      <c r="E340" s="16">
        <v>0</v>
      </c>
      <c r="F340" s="16">
        <v>0</v>
      </c>
      <c r="G340" s="16">
        <f t="shared" si="271"/>
        <v>0</v>
      </c>
      <c r="H340" s="16">
        <v>0</v>
      </c>
      <c r="I340" s="16">
        <v>0</v>
      </c>
      <c r="J340" s="16">
        <f t="shared" si="272"/>
        <v>0</v>
      </c>
      <c r="K340" s="16">
        <v>0</v>
      </c>
      <c r="L340" s="16">
        <v>0</v>
      </c>
      <c r="M340" s="16">
        <f t="shared" si="259"/>
        <v>0</v>
      </c>
      <c r="N340" s="16">
        <v>0</v>
      </c>
      <c r="O340" s="16">
        <v>0</v>
      </c>
      <c r="P340" s="16">
        <f t="shared" si="273"/>
        <v>0</v>
      </c>
      <c r="Q340" s="16">
        <v>0</v>
      </c>
      <c r="R340" s="16">
        <v>0</v>
      </c>
      <c r="S340" s="16">
        <f t="shared" si="261"/>
        <v>0</v>
      </c>
      <c r="T340" s="16">
        <v>0</v>
      </c>
      <c r="U340" s="16">
        <v>0</v>
      </c>
      <c r="V340" s="16">
        <f t="shared" si="274"/>
        <v>0</v>
      </c>
      <c r="W340" s="16">
        <v>0</v>
      </c>
      <c r="X340" s="16">
        <v>0</v>
      </c>
      <c r="Y340" s="2"/>
      <c r="Z340" s="2"/>
    </row>
    <row r="341" spans="1:26" s="22" customFormat="1" ht="16.5" thickTop="1" thickBot="1">
      <c r="A341" s="22" t="str">
        <f t="shared" si="269"/>
        <v>b</v>
      </c>
      <c r="B341" s="3"/>
      <c r="C341" s="10" t="s">
        <v>18</v>
      </c>
      <c r="D341" s="16">
        <f t="shared" si="270"/>
        <v>0</v>
      </c>
      <c r="E341" s="16">
        <v>0</v>
      </c>
      <c r="F341" s="16">
        <v>0</v>
      </c>
      <c r="G341" s="16">
        <f t="shared" si="271"/>
        <v>0</v>
      </c>
      <c r="H341" s="16">
        <v>0</v>
      </c>
      <c r="I341" s="16">
        <v>0</v>
      </c>
      <c r="J341" s="16">
        <f t="shared" si="272"/>
        <v>0</v>
      </c>
      <c r="K341" s="16">
        <v>0</v>
      </c>
      <c r="L341" s="16">
        <v>0</v>
      </c>
      <c r="M341" s="16">
        <f t="shared" si="259"/>
        <v>0</v>
      </c>
      <c r="N341" s="16">
        <v>0</v>
      </c>
      <c r="O341" s="16">
        <v>0</v>
      </c>
      <c r="P341" s="16">
        <f t="shared" si="273"/>
        <v>0</v>
      </c>
      <c r="Q341" s="16">
        <v>0</v>
      </c>
      <c r="R341" s="16">
        <v>0</v>
      </c>
      <c r="S341" s="16">
        <f t="shared" si="261"/>
        <v>0</v>
      </c>
      <c r="T341" s="16">
        <v>0</v>
      </c>
      <c r="U341" s="16">
        <v>0</v>
      </c>
      <c r="V341" s="16">
        <f t="shared" si="274"/>
        <v>0</v>
      </c>
      <c r="W341" s="16">
        <v>0</v>
      </c>
      <c r="X341" s="16">
        <v>0</v>
      </c>
      <c r="Y341" s="2"/>
      <c r="Z341" s="2"/>
    </row>
    <row r="342" spans="1:26" ht="46.5" thickTop="1" thickBot="1">
      <c r="A342" s="13" t="str">
        <f t="shared" si="255"/>
        <v>a</v>
      </c>
      <c r="B342" s="3" t="s">
        <v>46</v>
      </c>
      <c r="C342" s="6" t="s">
        <v>231</v>
      </c>
      <c r="D342" s="14">
        <f t="shared" ref="D342:D351" si="275">E342+F342</f>
        <v>962473.77</v>
      </c>
      <c r="E342" s="14">
        <f>E345+E354+E355</f>
        <v>932477.04</v>
      </c>
      <c r="F342" s="14">
        <f>F345+F354+F355</f>
        <v>29996.73</v>
      </c>
      <c r="G342" s="14">
        <f t="shared" si="257"/>
        <v>1115000</v>
      </c>
      <c r="H342" s="14">
        <f>H345+H354+H355</f>
        <v>1100000</v>
      </c>
      <c r="I342" s="14">
        <f>I345+I354+I355</f>
        <v>15000</v>
      </c>
      <c r="J342" s="14">
        <f t="shared" si="258"/>
        <v>1140470</v>
      </c>
      <c r="K342" s="14">
        <f>K345+K354+K355</f>
        <v>1100000</v>
      </c>
      <c r="L342" s="14">
        <f>L345+L354+L355</f>
        <v>40470</v>
      </c>
      <c r="M342" s="14">
        <f t="shared" si="259"/>
        <v>0</v>
      </c>
      <c r="N342" s="14">
        <f>N345+N354+N355</f>
        <v>0</v>
      </c>
      <c r="O342" s="14">
        <f>O345+O354+O355</f>
        <v>0</v>
      </c>
      <c r="P342" s="14">
        <f t="shared" si="260"/>
        <v>1115000</v>
      </c>
      <c r="Q342" s="14">
        <f>Q345+Q354+Q355</f>
        <v>1100000</v>
      </c>
      <c r="R342" s="14">
        <f>R345+R354+R355</f>
        <v>15000</v>
      </c>
      <c r="S342" s="14">
        <f t="shared" si="261"/>
        <v>1115000</v>
      </c>
      <c r="T342" s="14">
        <f>T345+T354+T355</f>
        <v>1100000</v>
      </c>
      <c r="U342" s="14">
        <f>U345+U354+U355</f>
        <v>15000</v>
      </c>
      <c r="V342" s="14">
        <f t="shared" si="262"/>
        <v>1115000</v>
      </c>
      <c r="W342" s="14">
        <f>W345+W354+W355</f>
        <v>1100000</v>
      </c>
      <c r="X342" s="14">
        <f>X345+X354+X355</f>
        <v>15000</v>
      </c>
      <c r="Y342" s="5" t="s">
        <v>198</v>
      </c>
      <c r="Z342" s="5" t="s">
        <v>130</v>
      </c>
    </row>
    <row r="343" spans="1:26" ht="16.5" thickTop="1" thickBot="1">
      <c r="A343" s="13" t="str">
        <f t="shared" si="255"/>
        <v>a</v>
      </c>
      <c r="B343" s="3" t="s">
        <v>0</v>
      </c>
      <c r="C343" s="9" t="s">
        <v>12</v>
      </c>
      <c r="D343" s="15">
        <f t="shared" si="275"/>
        <v>37</v>
      </c>
      <c r="E343" s="15">
        <v>37</v>
      </c>
      <c r="F343" s="15">
        <v>0</v>
      </c>
      <c r="G343" s="15">
        <f t="shared" si="257"/>
        <v>37</v>
      </c>
      <c r="H343" s="15">
        <v>37</v>
      </c>
      <c r="I343" s="15">
        <v>0</v>
      </c>
      <c r="J343" s="15">
        <f t="shared" si="258"/>
        <v>37</v>
      </c>
      <c r="K343" s="15">
        <v>37</v>
      </c>
      <c r="L343" s="15">
        <v>0</v>
      </c>
      <c r="M343" s="15">
        <f t="shared" si="259"/>
        <v>0</v>
      </c>
      <c r="N343" s="15">
        <v>0</v>
      </c>
      <c r="O343" s="15">
        <v>0</v>
      </c>
      <c r="P343" s="15">
        <f t="shared" si="260"/>
        <v>37</v>
      </c>
      <c r="Q343" s="15">
        <v>37</v>
      </c>
      <c r="R343" s="15">
        <v>0</v>
      </c>
      <c r="S343" s="15">
        <f t="shared" si="261"/>
        <v>37</v>
      </c>
      <c r="T343" s="15">
        <v>37</v>
      </c>
      <c r="U343" s="15">
        <v>0</v>
      </c>
      <c r="V343" s="15">
        <f t="shared" si="262"/>
        <v>0</v>
      </c>
      <c r="W343" s="15">
        <v>0</v>
      </c>
      <c r="X343" s="15">
        <v>0</v>
      </c>
      <c r="Y343" s="2"/>
      <c r="Z343" s="2"/>
    </row>
    <row r="344" spans="1:26" ht="16.5" thickTop="1" thickBot="1">
      <c r="A344" s="13" t="str">
        <f t="shared" si="255"/>
        <v>a</v>
      </c>
      <c r="B344" s="3" t="s">
        <v>0</v>
      </c>
      <c r="C344" s="9" t="s">
        <v>13</v>
      </c>
      <c r="D344" s="15">
        <f t="shared" si="275"/>
        <v>6</v>
      </c>
      <c r="E344" s="15">
        <v>6</v>
      </c>
      <c r="F344" s="15">
        <v>0</v>
      </c>
      <c r="G344" s="15">
        <f t="shared" si="257"/>
        <v>6</v>
      </c>
      <c r="H344" s="15">
        <v>6</v>
      </c>
      <c r="I344" s="15">
        <v>0</v>
      </c>
      <c r="J344" s="15">
        <f t="shared" si="258"/>
        <v>6</v>
      </c>
      <c r="K344" s="15">
        <v>6</v>
      </c>
      <c r="L344" s="15">
        <v>0</v>
      </c>
      <c r="M344" s="15">
        <f t="shared" si="259"/>
        <v>0</v>
      </c>
      <c r="N344" s="15">
        <v>0</v>
      </c>
      <c r="O344" s="15">
        <v>0</v>
      </c>
      <c r="P344" s="15">
        <f t="shared" si="260"/>
        <v>6</v>
      </c>
      <c r="Q344" s="15">
        <v>6</v>
      </c>
      <c r="R344" s="15">
        <v>0</v>
      </c>
      <c r="S344" s="15">
        <f t="shared" si="261"/>
        <v>6</v>
      </c>
      <c r="T344" s="15">
        <v>6</v>
      </c>
      <c r="U344" s="15">
        <v>0</v>
      </c>
      <c r="V344" s="15">
        <f t="shared" si="262"/>
        <v>0</v>
      </c>
      <c r="W344" s="15">
        <v>0</v>
      </c>
      <c r="X344" s="15">
        <v>0</v>
      </c>
      <c r="Y344" s="2"/>
      <c r="Z344" s="2"/>
    </row>
    <row r="345" spans="1:26" ht="16.5" thickTop="1" thickBot="1">
      <c r="A345" s="13" t="str">
        <f t="shared" si="255"/>
        <v>a</v>
      </c>
      <c r="B345" s="3" t="s">
        <v>0</v>
      </c>
      <c r="C345" s="10" t="s">
        <v>14</v>
      </c>
      <c r="D345" s="16">
        <f t="shared" si="275"/>
        <v>959120.77</v>
      </c>
      <c r="E345" s="16">
        <f>E346+E347+E348+E349+E350+E351</f>
        <v>930484.04</v>
      </c>
      <c r="F345" s="16">
        <f>F346+F347+F348+F349+F350+F351</f>
        <v>28636.73</v>
      </c>
      <c r="G345" s="16">
        <f t="shared" si="257"/>
        <v>1102000</v>
      </c>
      <c r="H345" s="16">
        <f>H346+H347+H348+H349+H350+H351</f>
        <v>1088000</v>
      </c>
      <c r="I345" s="16">
        <f>I346+I347+I348+I349+I350+I351</f>
        <v>14000</v>
      </c>
      <c r="J345" s="16">
        <f t="shared" si="258"/>
        <v>1121470</v>
      </c>
      <c r="K345" s="16">
        <f>K346+K347+K348+K349+K350+K351</f>
        <v>1088000</v>
      </c>
      <c r="L345" s="16">
        <f>L346+L347+L348+L349+L350+L351</f>
        <v>33470</v>
      </c>
      <c r="M345" s="16">
        <f t="shared" si="259"/>
        <v>0</v>
      </c>
      <c r="N345" s="16">
        <f>N346+N347+N348+N349+N350+N351</f>
        <v>0</v>
      </c>
      <c r="O345" s="16">
        <f>O346+O347+O348+O349+O350+O351</f>
        <v>0</v>
      </c>
      <c r="P345" s="16">
        <f t="shared" si="260"/>
        <v>1108000</v>
      </c>
      <c r="Q345" s="16">
        <f>Q346+Q347+Q348+Q349+Q350+Q351</f>
        <v>1094000</v>
      </c>
      <c r="R345" s="16">
        <f>R346+R347+R348+R349+R350+R351</f>
        <v>14000</v>
      </c>
      <c r="S345" s="16">
        <f t="shared" si="261"/>
        <v>1108000</v>
      </c>
      <c r="T345" s="16">
        <f>T346+T347+T348+T349+T350+T351</f>
        <v>1094000</v>
      </c>
      <c r="U345" s="16">
        <f>U346+U347+U348+U349+U350+U351</f>
        <v>14000</v>
      </c>
      <c r="V345" s="16">
        <f t="shared" si="262"/>
        <v>1108000</v>
      </c>
      <c r="W345" s="16">
        <f>W346+W347+W348+W349+W350+W351</f>
        <v>1094000</v>
      </c>
      <c r="X345" s="16">
        <f>X346+X347+X348+X349+X350+X351</f>
        <v>14000</v>
      </c>
      <c r="Y345" s="2"/>
      <c r="Z345" s="2"/>
    </row>
    <row r="346" spans="1:26" ht="16.5" thickTop="1" thickBot="1">
      <c r="A346" s="13" t="str">
        <f t="shared" si="255"/>
        <v>a</v>
      </c>
      <c r="B346" s="3" t="s">
        <v>0</v>
      </c>
      <c r="C346" s="4" t="s">
        <v>182</v>
      </c>
      <c r="D346" s="17">
        <f t="shared" si="275"/>
        <v>748805.54</v>
      </c>
      <c r="E346" s="17">
        <v>748805.54</v>
      </c>
      <c r="F346" s="17"/>
      <c r="G346" s="17">
        <f t="shared" si="257"/>
        <v>806000</v>
      </c>
      <c r="H346" s="17">
        <v>806000</v>
      </c>
      <c r="I346" s="17"/>
      <c r="J346" s="17">
        <f t="shared" si="258"/>
        <v>802000</v>
      </c>
      <c r="K346" s="17">
        <v>802000</v>
      </c>
      <c r="L346" s="17"/>
      <c r="M346" s="17">
        <f t="shared" si="259"/>
        <v>0</v>
      </c>
      <c r="N346" s="17"/>
      <c r="O346" s="17"/>
      <c r="P346" s="17">
        <f t="shared" si="260"/>
        <v>806000</v>
      </c>
      <c r="Q346" s="17">
        <v>806000</v>
      </c>
      <c r="R346" s="17"/>
      <c r="S346" s="17">
        <f t="shared" si="261"/>
        <v>806000</v>
      </c>
      <c r="T346" s="17">
        <v>806000</v>
      </c>
      <c r="U346" s="17"/>
      <c r="V346" s="17">
        <f t="shared" si="262"/>
        <v>806000</v>
      </c>
      <c r="W346" s="17">
        <v>806000</v>
      </c>
      <c r="X346" s="17"/>
      <c r="Y346" s="2"/>
      <c r="Z346" s="2"/>
    </row>
    <row r="347" spans="1:26" ht="16.5" thickTop="1" thickBot="1">
      <c r="A347" s="13" t="str">
        <f t="shared" si="255"/>
        <v>a</v>
      </c>
      <c r="B347" s="3" t="s">
        <v>0</v>
      </c>
      <c r="C347" s="4" t="s">
        <v>133</v>
      </c>
      <c r="D347" s="17">
        <f t="shared" si="275"/>
        <v>196369.59</v>
      </c>
      <c r="E347" s="17">
        <v>167732.85999999999</v>
      </c>
      <c r="F347" s="17">
        <v>28636.73</v>
      </c>
      <c r="G347" s="17">
        <f t="shared" si="257"/>
        <v>270000</v>
      </c>
      <c r="H347" s="17">
        <v>261000</v>
      </c>
      <c r="I347" s="17">
        <v>9000</v>
      </c>
      <c r="J347" s="17">
        <f t="shared" si="258"/>
        <v>289470</v>
      </c>
      <c r="K347" s="17">
        <v>261000</v>
      </c>
      <c r="L347" s="17">
        <v>28470</v>
      </c>
      <c r="M347" s="17">
        <f t="shared" si="259"/>
        <v>0</v>
      </c>
      <c r="N347" s="17"/>
      <c r="O347" s="17"/>
      <c r="P347" s="17">
        <f t="shared" si="260"/>
        <v>281000</v>
      </c>
      <c r="Q347" s="17">
        <v>272000</v>
      </c>
      <c r="R347" s="17">
        <v>9000</v>
      </c>
      <c r="S347" s="17">
        <f t="shared" si="261"/>
        <v>281000</v>
      </c>
      <c r="T347" s="17">
        <v>272000</v>
      </c>
      <c r="U347" s="17">
        <v>9000</v>
      </c>
      <c r="V347" s="17">
        <f t="shared" si="262"/>
        <v>281000</v>
      </c>
      <c r="W347" s="17">
        <v>272000</v>
      </c>
      <c r="X347" s="17">
        <v>9000</v>
      </c>
      <c r="Y347" s="2"/>
      <c r="Z347" s="2"/>
    </row>
    <row r="348" spans="1:26" s="8" customFormat="1" ht="16.5" thickTop="1" thickBot="1">
      <c r="A348" s="13" t="str">
        <f t="shared" si="255"/>
        <v>b</v>
      </c>
      <c r="B348" s="3"/>
      <c r="C348" s="4" t="s">
        <v>132</v>
      </c>
      <c r="D348" s="17">
        <f t="shared" si="275"/>
        <v>0</v>
      </c>
      <c r="E348" s="17">
        <f>F348+G348</f>
        <v>0</v>
      </c>
      <c r="F348" s="17"/>
      <c r="G348" s="17">
        <f t="shared" si="257"/>
        <v>0</v>
      </c>
      <c r="H348" s="17"/>
      <c r="I348" s="17"/>
      <c r="J348" s="17">
        <f t="shared" si="258"/>
        <v>0</v>
      </c>
      <c r="K348" s="17"/>
      <c r="L348" s="17"/>
      <c r="M348" s="17">
        <f t="shared" si="259"/>
        <v>0</v>
      </c>
      <c r="N348" s="17"/>
      <c r="O348" s="17"/>
      <c r="P348" s="17">
        <f t="shared" si="260"/>
        <v>0</v>
      </c>
      <c r="Q348" s="17"/>
      <c r="R348" s="17"/>
      <c r="S348" s="17">
        <f t="shared" si="261"/>
        <v>0</v>
      </c>
      <c r="T348" s="17"/>
      <c r="U348" s="17"/>
      <c r="V348" s="17">
        <f t="shared" si="262"/>
        <v>0</v>
      </c>
      <c r="W348" s="17"/>
      <c r="X348" s="17"/>
      <c r="Y348" s="2"/>
      <c r="Z348" s="2"/>
    </row>
    <row r="349" spans="1:26" s="8" customFormat="1" ht="16.5" thickTop="1" thickBot="1">
      <c r="A349" s="13" t="str">
        <f t="shared" si="255"/>
        <v>b</v>
      </c>
      <c r="B349" s="3"/>
      <c r="C349" s="4" t="s">
        <v>148</v>
      </c>
      <c r="D349" s="17">
        <f t="shared" si="275"/>
        <v>0</v>
      </c>
      <c r="E349" s="17">
        <f>F349+G349</f>
        <v>0</v>
      </c>
      <c r="F349" s="17"/>
      <c r="G349" s="17">
        <f t="shared" si="257"/>
        <v>0</v>
      </c>
      <c r="H349" s="17"/>
      <c r="I349" s="17"/>
      <c r="J349" s="17">
        <f t="shared" si="258"/>
        <v>0</v>
      </c>
      <c r="K349" s="17"/>
      <c r="L349" s="17"/>
      <c r="M349" s="17">
        <f t="shared" si="259"/>
        <v>0</v>
      </c>
      <c r="N349" s="17"/>
      <c r="O349" s="17"/>
      <c r="P349" s="17">
        <f t="shared" si="260"/>
        <v>0</v>
      </c>
      <c r="Q349" s="17"/>
      <c r="R349" s="17"/>
      <c r="S349" s="17">
        <f t="shared" si="261"/>
        <v>0</v>
      </c>
      <c r="T349" s="17"/>
      <c r="U349" s="17"/>
      <c r="V349" s="17">
        <f t="shared" si="262"/>
        <v>0</v>
      </c>
      <c r="W349" s="17"/>
      <c r="X349" s="17"/>
      <c r="Y349" s="2"/>
      <c r="Z349" s="2"/>
    </row>
    <row r="350" spans="1:26" ht="16.5" thickTop="1" thickBot="1">
      <c r="A350" s="13" t="str">
        <f t="shared" si="255"/>
        <v>a</v>
      </c>
      <c r="B350" s="3" t="s">
        <v>0</v>
      </c>
      <c r="C350" s="4" t="s">
        <v>134</v>
      </c>
      <c r="D350" s="17">
        <f t="shared" si="275"/>
        <v>9373.86</v>
      </c>
      <c r="E350" s="17">
        <v>9373.86</v>
      </c>
      <c r="F350" s="17"/>
      <c r="G350" s="17">
        <f t="shared" si="257"/>
        <v>13000</v>
      </c>
      <c r="H350" s="17">
        <v>13000</v>
      </c>
      <c r="I350" s="17"/>
      <c r="J350" s="17">
        <f t="shared" si="258"/>
        <v>17000</v>
      </c>
      <c r="K350" s="17">
        <v>17000</v>
      </c>
      <c r="L350" s="17"/>
      <c r="M350" s="17">
        <f t="shared" si="259"/>
        <v>0</v>
      </c>
      <c r="N350" s="17"/>
      <c r="O350" s="17"/>
      <c r="P350" s="17">
        <f t="shared" si="260"/>
        <v>8000</v>
      </c>
      <c r="Q350" s="17">
        <v>8000</v>
      </c>
      <c r="R350" s="17"/>
      <c r="S350" s="17">
        <f t="shared" si="261"/>
        <v>8000</v>
      </c>
      <c r="T350" s="17">
        <v>8000</v>
      </c>
      <c r="U350" s="17"/>
      <c r="V350" s="17">
        <f t="shared" si="262"/>
        <v>8000</v>
      </c>
      <c r="W350" s="17">
        <v>8000</v>
      </c>
      <c r="X350" s="17"/>
      <c r="Y350" s="2"/>
      <c r="Z350" s="2"/>
    </row>
    <row r="351" spans="1:26" ht="16.5" thickTop="1" thickBot="1">
      <c r="A351" s="13" t="str">
        <f t="shared" si="255"/>
        <v>a</v>
      </c>
      <c r="B351" s="3" t="s">
        <v>0</v>
      </c>
      <c r="C351" s="4" t="s">
        <v>129</v>
      </c>
      <c r="D351" s="17">
        <f t="shared" si="275"/>
        <v>4571.78</v>
      </c>
      <c r="E351" s="17">
        <f>E352+E353</f>
        <v>4571.78</v>
      </c>
      <c r="F351" s="17">
        <f>F352+F353</f>
        <v>0</v>
      </c>
      <c r="G351" s="17">
        <f t="shared" si="257"/>
        <v>13000</v>
      </c>
      <c r="H351" s="17">
        <f>H352+H353</f>
        <v>8000</v>
      </c>
      <c r="I351" s="17">
        <f>I352+I353</f>
        <v>5000</v>
      </c>
      <c r="J351" s="17">
        <f t="shared" si="258"/>
        <v>13000</v>
      </c>
      <c r="K351" s="17">
        <f>K352+K353</f>
        <v>8000</v>
      </c>
      <c r="L351" s="17">
        <f>L352+L353</f>
        <v>5000</v>
      </c>
      <c r="M351" s="17">
        <f t="shared" si="259"/>
        <v>0</v>
      </c>
      <c r="N351" s="17">
        <f>N352+N353</f>
        <v>0</v>
      </c>
      <c r="O351" s="17">
        <f>O352+O353</f>
        <v>0</v>
      </c>
      <c r="P351" s="17">
        <f t="shared" si="260"/>
        <v>13000</v>
      </c>
      <c r="Q351" s="17">
        <f>Q352+Q353</f>
        <v>8000</v>
      </c>
      <c r="R351" s="17">
        <f>R352+R353</f>
        <v>5000</v>
      </c>
      <c r="S351" s="17">
        <f t="shared" si="261"/>
        <v>13000</v>
      </c>
      <c r="T351" s="17">
        <f>T352+T353</f>
        <v>8000</v>
      </c>
      <c r="U351" s="17">
        <f>U352+U353</f>
        <v>5000</v>
      </c>
      <c r="V351" s="17">
        <f t="shared" si="262"/>
        <v>13000</v>
      </c>
      <c r="W351" s="17">
        <f>W352+W353</f>
        <v>8000</v>
      </c>
      <c r="X351" s="17">
        <f>X352+X353</f>
        <v>5000</v>
      </c>
      <c r="Y351" s="2"/>
      <c r="Z351" s="2"/>
    </row>
    <row r="352" spans="1:26" ht="27" thickTop="1" thickBot="1">
      <c r="A352" s="13" t="str">
        <f t="shared" si="255"/>
        <v>a</v>
      </c>
      <c r="B352" s="3" t="s">
        <v>0</v>
      </c>
      <c r="C352" s="11" t="s">
        <v>15</v>
      </c>
      <c r="D352" s="19">
        <f t="shared" ref="D352:D383" si="276">E352+F352</f>
        <v>4571.78</v>
      </c>
      <c r="E352" s="19">
        <v>4571.78</v>
      </c>
      <c r="F352" s="19"/>
      <c r="G352" s="19">
        <f t="shared" ref="G352:G411" si="277">H352+I352</f>
        <v>13000</v>
      </c>
      <c r="H352" s="19">
        <v>8000</v>
      </c>
      <c r="I352" s="19">
        <v>5000</v>
      </c>
      <c r="J352" s="19">
        <f t="shared" ref="J352:J411" si="278">K352+L352</f>
        <v>13000</v>
      </c>
      <c r="K352" s="19">
        <v>8000</v>
      </c>
      <c r="L352" s="19">
        <v>5000</v>
      </c>
      <c r="M352" s="19">
        <f t="shared" ref="M352:M383" si="279">N352+O352</f>
        <v>0</v>
      </c>
      <c r="N352" s="19"/>
      <c r="O352" s="19"/>
      <c r="P352" s="19">
        <f t="shared" ref="P352:P411" si="280">Q352+R352</f>
        <v>13000</v>
      </c>
      <c r="Q352" s="19">
        <v>8000</v>
      </c>
      <c r="R352" s="19">
        <v>5000</v>
      </c>
      <c r="S352" s="19">
        <f t="shared" ref="S352:S383" si="281">T352+U352</f>
        <v>13000</v>
      </c>
      <c r="T352" s="19">
        <v>8000</v>
      </c>
      <c r="U352" s="19">
        <v>5000</v>
      </c>
      <c r="V352" s="19">
        <f t="shared" ref="V352:V411" si="282">W352+X352</f>
        <v>13000</v>
      </c>
      <c r="W352" s="19">
        <v>8000</v>
      </c>
      <c r="X352" s="19">
        <v>5000</v>
      </c>
      <c r="Y352" s="2"/>
      <c r="Z352" s="2"/>
    </row>
    <row r="353" spans="1:26" s="8" customFormat="1" ht="27" thickTop="1" thickBot="1">
      <c r="A353" s="13" t="str">
        <f t="shared" si="255"/>
        <v>b</v>
      </c>
      <c r="B353" s="3"/>
      <c r="C353" s="11" t="s">
        <v>16</v>
      </c>
      <c r="D353" s="19">
        <f t="shared" si="276"/>
        <v>0</v>
      </c>
      <c r="E353" s="19">
        <f>F353+G353</f>
        <v>0</v>
      </c>
      <c r="F353" s="19"/>
      <c r="G353" s="19">
        <f t="shared" si="277"/>
        <v>0</v>
      </c>
      <c r="H353" s="19"/>
      <c r="I353" s="19"/>
      <c r="J353" s="19">
        <f t="shared" si="278"/>
        <v>0</v>
      </c>
      <c r="K353" s="19"/>
      <c r="L353" s="19"/>
      <c r="M353" s="19">
        <f t="shared" si="279"/>
        <v>0</v>
      </c>
      <c r="N353" s="19"/>
      <c r="O353" s="19"/>
      <c r="P353" s="19">
        <f t="shared" si="280"/>
        <v>0</v>
      </c>
      <c r="Q353" s="19"/>
      <c r="R353" s="19"/>
      <c r="S353" s="19">
        <f t="shared" si="281"/>
        <v>0</v>
      </c>
      <c r="T353" s="19"/>
      <c r="U353" s="19"/>
      <c r="V353" s="19">
        <f t="shared" si="282"/>
        <v>0</v>
      </c>
      <c r="W353" s="19"/>
      <c r="X353" s="19"/>
      <c r="Y353" s="2"/>
      <c r="Z353" s="2"/>
    </row>
    <row r="354" spans="1:26" ht="16.5" thickTop="1" thickBot="1">
      <c r="A354" s="13" t="str">
        <f t="shared" si="255"/>
        <v>a</v>
      </c>
      <c r="B354" s="3" t="s">
        <v>0</v>
      </c>
      <c r="C354" s="10" t="s">
        <v>17</v>
      </c>
      <c r="D354" s="16">
        <f t="shared" si="276"/>
        <v>3353</v>
      </c>
      <c r="E354" s="16">
        <v>1993</v>
      </c>
      <c r="F354" s="16">
        <v>1360</v>
      </c>
      <c r="G354" s="16">
        <f t="shared" si="277"/>
        <v>13000</v>
      </c>
      <c r="H354" s="16">
        <v>12000</v>
      </c>
      <c r="I354" s="16">
        <v>1000</v>
      </c>
      <c r="J354" s="16">
        <f t="shared" si="278"/>
        <v>19000</v>
      </c>
      <c r="K354" s="16">
        <v>12000</v>
      </c>
      <c r="L354" s="16">
        <v>7000</v>
      </c>
      <c r="M354" s="16">
        <f t="shared" si="279"/>
        <v>0</v>
      </c>
      <c r="N354" s="16">
        <v>0</v>
      </c>
      <c r="O354" s="16">
        <v>0</v>
      </c>
      <c r="P354" s="16">
        <f t="shared" si="280"/>
        <v>7000</v>
      </c>
      <c r="Q354" s="16">
        <v>6000</v>
      </c>
      <c r="R354" s="16">
        <v>1000</v>
      </c>
      <c r="S354" s="16">
        <f t="shared" si="281"/>
        <v>7000</v>
      </c>
      <c r="T354" s="16">
        <v>6000</v>
      </c>
      <c r="U354" s="16">
        <v>1000</v>
      </c>
      <c r="V354" s="16">
        <f t="shared" si="282"/>
        <v>7000</v>
      </c>
      <c r="W354" s="16">
        <v>6000</v>
      </c>
      <c r="X354" s="16">
        <v>1000</v>
      </c>
      <c r="Y354" s="2"/>
      <c r="Z354" s="2"/>
    </row>
    <row r="355" spans="1:26" ht="16.5" thickTop="1" thickBot="1">
      <c r="A355" s="13" t="str">
        <f t="shared" si="255"/>
        <v>b</v>
      </c>
      <c r="B355" s="3" t="s">
        <v>0</v>
      </c>
      <c r="C355" s="10" t="s">
        <v>18</v>
      </c>
      <c r="D355" s="16">
        <f t="shared" si="276"/>
        <v>0</v>
      </c>
      <c r="E355" s="16">
        <v>0</v>
      </c>
      <c r="F355" s="16">
        <v>0</v>
      </c>
      <c r="G355" s="16">
        <f t="shared" si="277"/>
        <v>0</v>
      </c>
      <c r="H355" s="16">
        <v>0</v>
      </c>
      <c r="I355" s="16">
        <v>0</v>
      </c>
      <c r="J355" s="16">
        <f t="shared" si="278"/>
        <v>0</v>
      </c>
      <c r="K355" s="16">
        <v>0</v>
      </c>
      <c r="L355" s="16">
        <v>0</v>
      </c>
      <c r="M355" s="16">
        <f t="shared" si="279"/>
        <v>0</v>
      </c>
      <c r="N355" s="16">
        <v>0</v>
      </c>
      <c r="O355" s="16">
        <v>0</v>
      </c>
      <c r="P355" s="16">
        <f t="shared" si="280"/>
        <v>0</v>
      </c>
      <c r="Q355" s="16">
        <v>0</v>
      </c>
      <c r="R355" s="16">
        <v>0</v>
      </c>
      <c r="S355" s="16">
        <f t="shared" si="281"/>
        <v>0</v>
      </c>
      <c r="T355" s="16">
        <v>0</v>
      </c>
      <c r="U355" s="16">
        <v>0</v>
      </c>
      <c r="V355" s="16">
        <f t="shared" si="282"/>
        <v>0</v>
      </c>
      <c r="W355" s="16">
        <v>0</v>
      </c>
      <c r="X355" s="16">
        <v>0</v>
      </c>
      <c r="Y355" s="2"/>
      <c r="Z355" s="2"/>
    </row>
    <row r="356" spans="1:26" ht="31.5" thickTop="1" thickBot="1">
      <c r="A356" s="13" t="str">
        <f t="shared" ref="A356:A419" si="283">IF((D356+E356+F356+G356+H356+I356+J356+K356+L356+P356+Q356+R356+V356+W356+X356)&gt;0,"a","b")</f>
        <v>a</v>
      </c>
      <c r="B356" s="3" t="s">
        <v>47</v>
      </c>
      <c r="C356" s="6" t="s">
        <v>230</v>
      </c>
      <c r="D356" s="14">
        <f t="shared" si="276"/>
        <v>2899064.61</v>
      </c>
      <c r="E356" s="14">
        <f>E359+E368+E369</f>
        <v>2708606.9299999997</v>
      </c>
      <c r="F356" s="14">
        <f>F359+F368+F369</f>
        <v>190457.68</v>
      </c>
      <c r="G356" s="14">
        <f t="shared" si="277"/>
        <v>2945000</v>
      </c>
      <c r="H356" s="14">
        <f>H359+H368+H369</f>
        <v>2600000</v>
      </c>
      <c r="I356" s="14">
        <f>I359+I368+I369</f>
        <v>345000</v>
      </c>
      <c r="J356" s="14">
        <f t="shared" si="278"/>
        <v>2885000</v>
      </c>
      <c r="K356" s="14">
        <f>K359+K368+K369</f>
        <v>2600000</v>
      </c>
      <c r="L356" s="14">
        <f>L359+L368+L369</f>
        <v>285000</v>
      </c>
      <c r="M356" s="14">
        <f t="shared" si="279"/>
        <v>0</v>
      </c>
      <c r="N356" s="14">
        <f>N359+N368+N369</f>
        <v>0</v>
      </c>
      <c r="O356" s="14">
        <f>O359+O368+O369</f>
        <v>0</v>
      </c>
      <c r="P356" s="14">
        <f t="shared" si="280"/>
        <v>3000000</v>
      </c>
      <c r="Q356" s="14">
        <v>2600000</v>
      </c>
      <c r="R356" s="14">
        <v>400000</v>
      </c>
      <c r="S356" s="14">
        <f t="shared" si="281"/>
        <v>0</v>
      </c>
      <c r="T356" s="14">
        <f>T359+T368+T369</f>
        <v>0</v>
      </c>
      <c r="U356" s="14">
        <f>U359+U368+U369</f>
        <v>0</v>
      </c>
      <c r="V356" s="14">
        <f t="shared" si="282"/>
        <v>0</v>
      </c>
      <c r="W356" s="14">
        <f>W359+W368+W369</f>
        <v>0</v>
      </c>
      <c r="X356" s="14">
        <f>X359+X368+X369</f>
        <v>0</v>
      </c>
      <c r="Y356" s="5" t="s">
        <v>160</v>
      </c>
      <c r="Z356" s="5" t="s">
        <v>164</v>
      </c>
    </row>
    <row r="357" spans="1:26" ht="16.5" thickTop="1" thickBot="1">
      <c r="A357" s="13" t="str">
        <f t="shared" si="283"/>
        <v>a</v>
      </c>
      <c r="B357" s="3" t="s">
        <v>0</v>
      </c>
      <c r="C357" s="9" t="s">
        <v>12</v>
      </c>
      <c r="D357" s="15">
        <f t="shared" si="276"/>
        <v>76</v>
      </c>
      <c r="E357" s="15">
        <v>76</v>
      </c>
      <c r="F357" s="15">
        <v>0</v>
      </c>
      <c r="G357" s="15">
        <f t="shared" si="277"/>
        <v>62</v>
      </c>
      <c r="H357" s="15">
        <v>62</v>
      </c>
      <c r="I357" s="15">
        <v>0</v>
      </c>
      <c r="J357" s="15">
        <f t="shared" si="278"/>
        <v>0</v>
      </c>
      <c r="K357" s="15">
        <v>0</v>
      </c>
      <c r="L357" s="15">
        <v>0</v>
      </c>
      <c r="M357" s="15">
        <f t="shared" si="279"/>
        <v>0</v>
      </c>
      <c r="N357" s="15">
        <v>0</v>
      </c>
      <c r="O357" s="15">
        <v>0</v>
      </c>
      <c r="P357" s="15">
        <f t="shared" si="280"/>
        <v>62</v>
      </c>
      <c r="Q357" s="15">
        <v>62</v>
      </c>
      <c r="R357" s="15">
        <v>0</v>
      </c>
      <c r="S357" s="15">
        <f t="shared" si="281"/>
        <v>0</v>
      </c>
      <c r="T357" s="15">
        <v>0</v>
      </c>
      <c r="U357" s="15">
        <v>0</v>
      </c>
      <c r="V357" s="15">
        <f t="shared" si="282"/>
        <v>0</v>
      </c>
      <c r="W357" s="15">
        <v>0</v>
      </c>
      <c r="X357" s="15">
        <v>0</v>
      </c>
      <c r="Y357" s="2"/>
      <c r="Z357" s="2"/>
    </row>
    <row r="358" spans="1:26" ht="16.5" thickTop="1" thickBot="1">
      <c r="A358" s="13" t="str">
        <f t="shared" si="283"/>
        <v>a</v>
      </c>
      <c r="B358" s="3" t="s">
        <v>0</v>
      </c>
      <c r="C358" s="9" t="s">
        <v>13</v>
      </c>
      <c r="D358" s="15">
        <f t="shared" si="276"/>
        <v>59</v>
      </c>
      <c r="E358" s="15">
        <v>59</v>
      </c>
      <c r="F358" s="15">
        <v>0</v>
      </c>
      <c r="G358" s="15">
        <f t="shared" si="277"/>
        <v>59</v>
      </c>
      <c r="H358" s="15">
        <v>59</v>
      </c>
      <c r="I358" s="15">
        <v>0</v>
      </c>
      <c r="J358" s="15">
        <f t="shared" si="278"/>
        <v>0</v>
      </c>
      <c r="K358" s="15">
        <v>0</v>
      </c>
      <c r="L358" s="15">
        <v>0</v>
      </c>
      <c r="M358" s="15">
        <f t="shared" si="279"/>
        <v>0</v>
      </c>
      <c r="N358" s="15">
        <v>0</v>
      </c>
      <c r="O358" s="15">
        <v>0</v>
      </c>
      <c r="P358" s="15">
        <f t="shared" si="280"/>
        <v>59</v>
      </c>
      <c r="Q358" s="15">
        <v>59</v>
      </c>
      <c r="R358" s="15">
        <v>0</v>
      </c>
      <c r="S358" s="15">
        <f t="shared" si="281"/>
        <v>0</v>
      </c>
      <c r="T358" s="15">
        <v>0</v>
      </c>
      <c r="U358" s="15">
        <v>0</v>
      </c>
      <c r="V358" s="15">
        <f t="shared" si="282"/>
        <v>0</v>
      </c>
      <c r="W358" s="15">
        <v>0</v>
      </c>
      <c r="X358" s="15">
        <v>0</v>
      </c>
      <c r="Y358" s="2"/>
      <c r="Z358" s="2"/>
    </row>
    <row r="359" spans="1:26" ht="16.5" thickTop="1" thickBot="1">
      <c r="A359" s="13" t="str">
        <f t="shared" si="283"/>
        <v>a</v>
      </c>
      <c r="B359" s="3" t="s">
        <v>0</v>
      </c>
      <c r="C359" s="10" t="s">
        <v>14</v>
      </c>
      <c r="D359" s="16">
        <f t="shared" si="276"/>
        <v>2727941.15</v>
      </c>
      <c r="E359" s="16">
        <f>E360+E361+E362+E363+E364+E365</f>
        <v>2547474.9699999997</v>
      </c>
      <c r="F359" s="16">
        <f>F360+F361+F362+F363+F364+F365</f>
        <v>180466.18</v>
      </c>
      <c r="G359" s="16">
        <f t="shared" si="277"/>
        <v>2905000</v>
      </c>
      <c r="H359" s="16">
        <f>H360+H361+H362+H363+H364+H365</f>
        <v>2585000</v>
      </c>
      <c r="I359" s="16">
        <f>I360+I361+I362+I363+I364+I365</f>
        <v>320000</v>
      </c>
      <c r="J359" s="16">
        <f t="shared" si="278"/>
        <v>2793000</v>
      </c>
      <c r="K359" s="16">
        <f>K360+K361+K362+K363+K364+K365</f>
        <v>2585000</v>
      </c>
      <c r="L359" s="16">
        <f>L360+L361+L362+L363+L364+L365</f>
        <v>208000</v>
      </c>
      <c r="M359" s="16">
        <f t="shared" si="279"/>
        <v>0</v>
      </c>
      <c r="N359" s="16">
        <f>N360+N361+N362+N363+N364+N365</f>
        <v>0</v>
      </c>
      <c r="O359" s="16">
        <f>O360+O361+O362+O363+O364+O365</f>
        <v>0</v>
      </c>
      <c r="P359" s="16">
        <f t="shared" si="280"/>
        <v>0</v>
      </c>
      <c r="Q359" s="16">
        <f>Q360+Q361+Q362+Q363+Q364+Q365</f>
        <v>0</v>
      </c>
      <c r="R359" s="16">
        <f>R360+R361+R362+R363+R364+R365</f>
        <v>0</v>
      </c>
      <c r="S359" s="16">
        <f t="shared" si="281"/>
        <v>0</v>
      </c>
      <c r="T359" s="16">
        <f>T360+T361+T362+T363+T364+T365</f>
        <v>0</v>
      </c>
      <c r="U359" s="16">
        <f>U360+U361+U362+U363+U364+U365</f>
        <v>0</v>
      </c>
      <c r="V359" s="16">
        <f t="shared" si="282"/>
        <v>0</v>
      </c>
      <c r="W359" s="16">
        <f>W360+W361+W362+W363+W364+W365</f>
        <v>0</v>
      </c>
      <c r="X359" s="16">
        <f>X360+X361+X362+X363+X364+X365</f>
        <v>0</v>
      </c>
      <c r="Y359" s="2"/>
      <c r="Z359" s="2"/>
    </row>
    <row r="360" spans="1:26" ht="16.5" thickTop="1" thickBot="1">
      <c r="A360" s="13" t="str">
        <f t="shared" si="283"/>
        <v>a</v>
      </c>
      <c r="B360" s="3" t="s">
        <v>0</v>
      </c>
      <c r="C360" s="4" t="s">
        <v>182</v>
      </c>
      <c r="D360" s="17">
        <f t="shared" si="276"/>
        <v>1447157.89</v>
      </c>
      <c r="E360" s="17">
        <v>1415812.89</v>
      </c>
      <c r="F360" s="17">
        <v>31345</v>
      </c>
      <c r="G360" s="17">
        <f t="shared" si="277"/>
        <v>1580000</v>
      </c>
      <c r="H360" s="17">
        <v>1440000</v>
      </c>
      <c r="I360" s="17">
        <v>140000</v>
      </c>
      <c r="J360" s="17">
        <f t="shared" si="278"/>
        <v>1503000</v>
      </c>
      <c r="K360" s="17">
        <v>1440000</v>
      </c>
      <c r="L360" s="17">
        <v>63000</v>
      </c>
      <c r="M360" s="17">
        <f t="shared" si="279"/>
        <v>0</v>
      </c>
      <c r="N360" s="17"/>
      <c r="O360" s="17"/>
      <c r="P360" s="17">
        <f t="shared" si="280"/>
        <v>0</v>
      </c>
      <c r="Q360" s="17"/>
      <c r="R360" s="17"/>
      <c r="S360" s="17">
        <f t="shared" si="281"/>
        <v>0</v>
      </c>
      <c r="T360" s="17"/>
      <c r="U360" s="17"/>
      <c r="V360" s="17">
        <f t="shared" si="282"/>
        <v>0</v>
      </c>
      <c r="W360" s="17"/>
      <c r="X360" s="17"/>
      <c r="Y360" s="2"/>
      <c r="Z360" s="2"/>
    </row>
    <row r="361" spans="1:26" ht="16.5" thickTop="1" thickBot="1">
      <c r="A361" s="13" t="str">
        <f t="shared" si="283"/>
        <v>a</v>
      </c>
      <c r="B361" s="3" t="s">
        <v>0</v>
      </c>
      <c r="C361" s="4" t="s">
        <v>133</v>
      </c>
      <c r="D361" s="17">
        <f t="shared" si="276"/>
        <v>1229027.71</v>
      </c>
      <c r="E361" s="17">
        <v>1107705.33</v>
      </c>
      <c r="F361" s="17">
        <v>121322.38</v>
      </c>
      <c r="G361" s="17">
        <f t="shared" si="277"/>
        <v>1289000</v>
      </c>
      <c r="H361" s="17">
        <v>1109000</v>
      </c>
      <c r="I361" s="17">
        <v>180000</v>
      </c>
      <c r="J361" s="17">
        <f t="shared" si="278"/>
        <v>1209000</v>
      </c>
      <c r="K361" s="17">
        <v>1109000</v>
      </c>
      <c r="L361" s="17">
        <v>100000</v>
      </c>
      <c r="M361" s="17">
        <f t="shared" si="279"/>
        <v>0</v>
      </c>
      <c r="N361" s="17"/>
      <c r="O361" s="17"/>
      <c r="P361" s="17">
        <f t="shared" si="280"/>
        <v>0</v>
      </c>
      <c r="Q361" s="17"/>
      <c r="R361" s="17"/>
      <c r="S361" s="17">
        <f t="shared" si="281"/>
        <v>0</v>
      </c>
      <c r="T361" s="17"/>
      <c r="U361" s="17"/>
      <c r="V361" s="17">
        <f t="shared" si="282"/>
        <v>0</v>
      </c>
      <c r="W361" s="17"/>
      <c r="X361" s="17"/>
      <c r="Y361" s="2"/>
      <c r="Z361" s="2"/>
    </row>
    <row r="362" spans="1:26" s="8" customFormat="1" ht="16.5" thickTop="1" thickBot="1">
      <c r="A362" s="13" t="str">
        <f t="shared" si="283"/>
        <v>b</v>
      </c>
      <c r="B362" s="3"/>
      <c r="C362" s="4" t="s">
        <v>132</v>
      </c>
      <c r="D362" s="17">
        <f t="shared" si="276"/>
        <v>0</v>
      </c>
      <c r="E362" s="17">
        <f>F362+G362</f>
        <v>0</v>
      </c>
      <c r="F362" s="17"/>
      <c r="G362" s="17">
        <f t="shared" si="277"/>
        <v>0</v>
      </c>
      <c r="H362" s="17"/>
      <c r="I362" s="17"/>
      <c r="J362" s="17">
        <f t="shared" si="278"/>
        <v>0</v>
      </c>
      <c r="K362" s="17"/>
      <c r="L362" s="17"/>
      <c r="M362" s="17">
        <f t="shared" si="279"/>
        <v>0</v>
      </c>
      <c r="N362" s="17"/>
      <c r="O362" s="17"/>
      <c r="P362" s="17">
        <f t="shared" si="280"/>
        <v>0</v>
      </c>
      <c r="Q362" s="17"/>
      <c r="R362" s="17"/>
      <c r="S362" s="17">
        <f t="shared" si="281"/>
        <v>0</v>
      </c>
      <c r="T362" s="17"/>
      <c r="U362" s="17"/>
      <c r="V362" s="17">
        <f t="shared" si="282"/>
        <v>0</v>
      </c>
      <c r="W362" s="17"/>
      <c r="X362" s="17"/>
      <c r="Y362" s="2"/>
      <c r="Z362" s="2"/>
    </row>
    <row r="363" spans="1:26" s="8" customFormat="1" ht="16.5" thickTop="1" thickBot="1">
      <c r="A363" s="13" t="str">
        <f t="shared" si="283"/>
        <v>b</v>
      </c>
      <c r="B363" s="3"/>
      <c r="C363" s="4" t="s">
        <v>148</v>
      </c>
      <c r="D363" s="17">
        <f t="shared" si="276"/>
        <v>0</v>
      </c>
      <c r="E363" s="17">
        <f>F363+G363</f>
        <v>0</v>
      </c>
      <c r="F363" s="17"/>
      <c r="G363" s="17">
        <f t="shared" si="277"/>
        <v>0</v>
      </c>
      <c r="H363" s="17"/>
      <c r="I363" s="17"/>
      <c r="J363" s="17">
        <f t="shared" si="278"/>
        <v>0</v>
      </c>
      <c r="K363" s="17"/>
      <c r="L363" s="17"/>
      <c r="M363" s="17">
        <f t="shared" si="279"/>
        <v>0</v>
      </c>
      <c r="N363" s="17"/>
      <c r="O363" s="17"/>
      <c r="P363" s="17">
        <f t="shared" si="280"/>
        <v>0</v>
      </c>
      <c r="Q363" s="17"/>
      <c r="R363" s="17"/>
      <c r="S363" s="17">
        <f t="shared" si="281"/>
        <v>0</v>
      </c>
      <c r="T363" s="17"/>
      <c r="U363" s="17"/>
      <c r="V363" s="17">
        <f t="shared" si="282"/>
        <v>0</v>
      </c>
      <c r="W363" s="17"/>
      <c r="X363" s="17"/>
      <c r="Y363" s="2"/>
      <c r="Z363" s="2"/>
    </row>
    <row r="364" spans="1:26" ht="16.5" thickTop="1" thickBot="1">
      <c r="A364" s="13" t="str">
        <f t="shared" si="283"/>
        <v>a</v>
      </c>
      <c r="B364" s="3" t="s">
        <v>0</v>
      </c>
      <c r="C364" s="4" t="s">
        <v>134</v>
      </c>
      <c r="D364" s="17">
        <f t="shared" si="276"/>
        <v>19560.79</v>
      </c>
      <c r="E364" s="17">
        <v>19560.79</v>
      </c>
      <c r="F364" s="17"/>
      <c r="G364" s="17">
        <f t="shared" si="277"/>
        <v>24000</v>
      </c>
      <c r="H364" s="17">
        <v>24000</v>
      </c>
      <c r="I364" s="17"/>
      <c r="J364" s="17">
        <f t="shared" si="278"/>
        <v>24000</v>
      </c>
      <c r="K364" s="17">
        <v>24000</v>
      </c>
      <c r="L364" s="17"/>
      <c r="M364" s="17">
        <f t="shared" si="279"/>
        <v>0</v>
      </c>
      <c r="N364" s="17"/>
      <c r="O364" s="17"/>
      <c r="P364" s="17">
        <f t="shared" si="280"/>
        <v>0</v>
      </c>
      <c r="Q364" s="17"/>
      <c r="R364" s="17"/>
      <c r="S364" s="17">
        <f t="shared" si="281"/>
        <v>0</v>
      </c>
      <c r="T364" s="17"/>
      <c r="U364" s="17"/>
      <c r="V364" s="17">
        <f t="shared" si="282"/>
        <v>0</v>
      </c>
      <c r="W364" s="17"/>
      <c r="X364" s="17"/>
      <c r="Y364" s="2"/>
      <c r="Z364" s="2"/>
    </row>
    <row r="365" spans="1:26" ht="16.5" thickTop="1" thickBot="1">
      <c r="A365" s="13" t="str">
        <f t="shared" si="283"/>
        <v>a</v>
      </c>
      <c r="B365" s="3" t="s">
        <v>0</v>
      </c>
      <c r="C365" s="4" t="s">
        <v>129</v>
      </c>
      <c r="D365" s="17">
        <f t="shared" si="276"/>
        <v>32194.76</v>
      </c>
      <c r="E365" s="17">
        <f>E366+E367</f>
        <v>4395.96</v>
      </c>
      <c r="F365" s="17">
        <f>F366+F367</f>
        <v>27798.799999999999</v>
      </c>
      <c r="G365" s="17">
        <f t="shared" si="277"/>
        <v>12000</v>
      </c>
      <c r="H365" s="17">
        <f>H366+H367</f>
        <v>12000</v>
      </c>
      <c r="I365" s="17">
        <f>I366+I367</f>
        <v>0</v>
      </c>
      <c r="J365" s="17">
        <f t="shared" si="278"/>
        <v>57000</v>
      </c>
      <c r="K365" s="17">
        <f>K366+K367</f>
        <v>12000</v>
      </c>
      <c r="L365" s="17">
        <f>L366+L367</f>
        <v>45000</v>
      </c>
      <c r="M365" s="17">
        <f t="shared" si="279"/>
        <v>0</v>
      </c>
      <c r="N365" s="17">
        <f>N366+N367</f>
        <v>0</v>
      </c>
      <c r="O365" s="17">
        <f>O366+O367</f>
        <v>0</v>
      </c>
      <c r="P365" s="17">
        <f t="shared" si="280"/>
        <v>0</v>
      </c>
      <c r="Q365" s="17">
        <f>Q366+Q367</f>
        <v>0</v>
      </c>
      <c r="R365" s="17">
        <f>R366+R367</f>
        <v>0</v>
      </c>
      <c r="S365" s="17">
        <f t="shared" si="281"/>
        <v>0</v>
      </c>
      <c r="T365" s="17">
        <f>T366+T367</f>
        <v>0</v>
      </c>
      <c r="U365" s="17">
        <f>U366+U367</f>
        <v>0</v>
      </c>
      <c r="V365" s="17">
        <f t="shared" si="282"/>
        <v>0</v>
      </c>
      <c r="W365" s="17">
        <f>W366+W367</f>
        <v>0</v>
      </c>
      <c r="X365" s="17">
        <f>X366+X367</f>
        <v>0</v>
      </c>
      <c r="Y365" s="2"/>
      <c r="Z365" s="2"/>
    </row>
    <row r="366" spans="1:26" ht="27" thickTop="1" thickBot="1">
      <c r="A366" s="13" t="str">
        <f t="shared" si="283"/>
        <v>a</v>
      </c>
      <c r="B366" s="3" t="s">
        <v>0</v>
      </c>
      <c r="C366" s="11" t="s">
        <v>15</v>
      </c>
      <c r="D366" s="19">
        <f t="shared" si="276"/>
        <v>32194.76</v>
      </c>
      <c r="E366" s="19">
        <v>4395.96</v>
      </c>
      <c r="F366" s="19">
        <v>27798.799999999999</v>
      </c>
      <c r="G366" s="19">
        <f t="shared" si="277"/>
        <v>12000</v>
      </c>
      <c r="H366" s="19">
        <v>12000</v>
      </c>
      <c r="I366" s="19"/>
      <c r="J366" s="19">
        <f t="shared" si="278"/>
        <v>57000</v>
      </c>
      <c r="K366" s="19">
        <v>12000</v>
      </c>
      <c r="L366" s="19">
        <v>45000</v>
      </c>
      <c r="M366" s="19">
        <f t="shared" si="279"/>
        <v>0</v>
      </c>
      <c r="N366" s="19"/>
      <c r="O366" s="19"/>
      <c r="P366" s="19">
        <f t="shared" si="280"/>
        <v>0</v>
      </c>
      <c r="Q366" s="19"/>
      <c r="R366" s="19"/>
      <c r="S366" s="19">
        <f t="shared" si="281"/>
        <v>0</v>
      </c>
      <c r="T366" s="19"/>
      <c r="U366" s="19"/>
      <c r="V366" s="19">
        <f t="shared" si="282"/>
        <v>0</v>
      </c>
      <c r="W366" s="19"/>
      <c r="X366" s="19"/>
      <c r="Y366" s="2"/>
      <c r="Z366" s="2"/>
    </row>
    <row r="367" spans="1:26" s="8" customFormat="1" ht="27" thickTop="1" thickBot="1">
      <c r="A367" s="13" t="str">
        <f t="shared" si="283"/>
        <v>b</v>
      </c>
      <c r="B367" s="3"/>
      <c r="C367" s="11" t="s">
        <v>16</v>
      </c>
      <c r="D367" s="19">
        <f t="shared" si="276"/>
        <v>0</v>
      </c>
      <c r="E367" s="19">
        <f>F367+G367</f>
        <v>0</v>
      </c>
      <c r="F367" s="19"/>
      <c r="G367" s="19">
        <f t="shared" si="277"/>
        <v>0</v>
      </c>
      <c r="H367" s="19"/>
      <c r="I367" s="19"/>
      <c r="J367" s="19">
        <f t="shared" si="278"/>
        <v>0</v>
      </c>
      <c r="K367" s="19"/>
      <c r="L367" s="19"/>
      <c r="M367" s="19">
        <f t="shared" si="279"/>
        <v>0</v>
      </c>
      <c r="N367" s="19"/>
      <c r="O367" s="19"/>
      <c r="P367" s="19">
        <f t="shared" si="280"/>
        <v>0</v>
      </c>
      <c r="Q367" s="19"/>
      <c r="R367" s="19"/>
      <c r="S367" s="19">
        <f t="shared" si="281"/>
        <v>0</v>
      </c>
      <c r="T367" s="19"/>
      <c r="U367" s="19"/>
      <c r="V367" s="19">
        <f t="shared" si="282"/>
        <v>0</v>
      </c>
      <c r="W367" s="19"/>
      <c r="X367" s="19"/>
      <c r="Y367" s="2"/>
      <c r="Z367" s="2"/>
    </row>
    <row r="368" spans="1:26" ht="16.5" thickTop="1" thickBot="1">
      <c r="A368" s="13" t="str">
        <f t="shared" si="283"/>
        <v>a</v>
      </c>
      <c r="B368" s="3" t="s">
        <v>0</v>
      </c>
      <c r="C368" s="10" t="s">
        <v>17</v>
      </c>
      <c r="D368" s="16">
        <f t="shared" si="276"/>
        <v>171123.46</v>
      </c>
      <c r="E368" s="16">
        <v>161131.96</v>
      </c>
      <c r="F368" s="16">
        <v>9991.5</v>
      </c>
      <c r="G368" s="16">
        <f t="shared" si="277"/>
        <v>40000</v>
      </c>
      <c r="H368" s="16">
        <v>15000</v>
      </c>
      <c r="I368" s="16">
        <v>25000</v>
      </c>
      <c r="J368" s="16">
        <f t="shared" si="278"/>
        <v>92000</v>
      </c>
      <c r="K368" s="16">
        <v>15000</v>
      </c>
      <c r="L368" s="16">
        <v>77000</v>
      </c>
      <c r="M368" s="16">
        <f t="shared" si="279"/>
        <v>0</v>
      </c>
      <c r="N368" s="16">
        <v>0</v>
      </c>
      <c r="O368" s="16">
        <v>0</v>
      </c>
      <c r="P368" s="16">
        <f t="shared" si="280"/>
        <v>0</v>
      </c>
      <c r="Q368" s="16">
        <v>0</v>
      </c>
      <c r="R368" s="16">
        <v>0</v>
      </c>
      <c r="S368" s="16">
        <f t="shared" si="281"/>
        <v>0</v>
      </c>
      <c r="T368" s="16">
        <v>0</v>
      </c>
      <c r="U368" s="16">
        <v>0</v>
      </c>
      <c r="V368" s="16">
        <f t="shared" si="282"/>
        <v>0</v>
      </c>
      <c r="W368" s="16">
        <v>0</v>
      </c>
      <c r="X368" s="16">
        <v>0</v>
      </c>
      <c r="Y368" s="2"/>
      <c r="Z368" s="2"/>
    </row>
    <row r="369" spans="1:26" ht="16.5" thickTop="1" thickBot="1">
      <c r="A369" s="13" t="str">
        <f t="shared" si="283"/>
        <v>b</v>
      </c>
      <c r="B369" s="3" t="s">
        <v>0</v>
      </c>
      <c r="C369" s="10" t="s">
        <v>18</v>
      </c>
      <c r="D369" s="16">
        <f t="shared" si="276"/>
        <v>0</v>
      </c>
      <c r="E369" s="16">
        <v>0</v>
      </c>
      <c r="F369" s="16">
        <v>0</v>
      </c>
      <c r="G369" s="16">
        <f t="shared" si="277"/>
        <v>0</v>
      </c>
      <c r="H369" s="16">
        <v>0</v>
      </c>
      <c r="I369" s="16">
        <v>0</v>
      </c>
      <c r="J369" s="16">
        <f t="shared" si="278"/>
        <v>0</v>
      </c>
      <c r="K369" s="16">
        <v>0</v>
      </c>
      <c r="L369" s="16">
        <v>0</v>
      </c>
      <c r="M369" s="16">
        <f t="shared" si="279"/>
        <v>0</v>
      </c>
      <c r="N369" s="16">
        <v>0</v>
      </c>
      <c r="O369" s="16">
        <v>0</v>
      </c>
      <c r="P369" s="16">
        <f t="shared" si="280"/>
        <v>0</v>
      </c>
      <c r="Q369" s="16">
        <v>0</v>
      </c>
      <c r="R369" s="16">
        <v>0</v>
      </c>
      <c r="S369" s="16">
        <f t="shared" si="281"/>
        <v>0</v>
      </c>
      <c r="T369" s="16">
        <v>0</v>
      </c>
      <c r="U369" s="16">
        <v>0</v>
      </c>
      <c r="V369" s="16">
        <f t="shared" si="282"/>
        <v>0</v>
      </c>
      <c r="W369" s="16">
        <v>0</v>
      </c>
      <c r="X369" s="16">
        <v>0</v>
      </c>
      <c r="Y369" s="2"/>
      <c r="Z369" s="2"/>
    </row>
    <row r="370" spans="1:26" ht="31.5" thickTop="1" thickBot="1">
      <c r="A370" s="13" t="str">
        <f t="shared" si="283"/>
        <v>a</v>
      </c>
      <c r="B370" s="3" t="s">
        <v>48</v>
      </c>
      <c r="C370" s="6" t="s">
        <v>229</v>
      </c>
      <c r="D370" s="14">
        <f t="shared" si="276"/>
        <v>551266.83000000007</v>
      </c>
      <c r="E370" s="14">
        <f>E373+E382+E383</f>
        <v>551266.83000000007</v>
      </c>
      <c r="F370" s="14">
        <f>F373+F382+F383</f>
        <v>0</v>
      </c>
      <c r="G370" s="14">
        <f t="shared" si="277"/>
        <v>685000</v>
      </c>
      <c r="H370" s="14">
        <f>H373+H382+H383</f>
        <v>685000</v>
      </c>
      <c r="I370" s="14">
        <f>I373+I382+I383</f>
        <v>0</v>
      </c>
      <c r="J370" s="14">
        <f t="shared" si="278"/>
        <v>685000</v>
      </c>
      <c r="K370" s="14">
        <f>K373+K382+K383</f>
        <v>685000</v>
      </c>
      <c r="L370" s="14">
        <f>L373+L382+L383</f>
        <v>0</v>
      </c>
      <c r="M370" s="14">
        <f t="shared" si="279"/>
        <v>0</v>
      </c>
      <c r="N370" s="14">
        <f>N373+N382+N383</f>
        <v>0</v>
      </c>
      <c r="O370" s="14">
        <f>O373+O382+O383</f>
        <v>0</v>
      </c>
      <c r="P370" s="14">
        <f t="shared" si="280"/>
        <v>1700000</v>
      </c>
      <c r="Q370" s="14">
        <f>Q373+Q382+Q383</f>
        <v>1700000</v>
      </c>
      <c r="R370" s="14">
        <f>R373+R382+R383</f>
        <v>0</v>
      </c>
      <c r="S370" s="14">
        <f t="shared" si="281"/>
        <v>1700000</v>
      </c>
      <c r="T370" s="14">
        <f>T373+T382+T383</f>
        <v>1700000</v>
      </c>
      <c r="U370" s="14">
        <f>U373+U382+U383</f>
        <v>0</v>
      </c>
      <c r="V370" s="14">
        <f t="shared" si="282"/>
        <v>1700000</v>
      </c>
      <c r="W370" s="14">
        <f>W373+W382+W383</f>
        <v>1700000</v>
      </c>
      <c r="X370" s="14">
        <f>X373+X382+X383</f>
        <v>0</v>
      </c>
      <c r="Y370" s="5" t="s">
        <v>228</v>
      </c>
      <c r="Z370" s="5" t="s">
        <v>197</v>
      </c>
    </row>
    <row r="371" spans="1:26" ht="16.5" thickTop="1" thickBot="1">
      <c r="A371" s="13" t="str">
        <f t="shared" si="283"/>
        <v>a</v>
      </c>
      <c r="B371" s="3" t="s">
        <v>0</v>
      </c>
      <c r="C371" s="9" t="s">
        <v>12</v>
      </c>
      <c r="D371" s="15">
        <f t="shared" si="276"/>
        <v>10</v>
      </c>
      <c r="E371" s="15">
        <v>10</v>
      </c>
      <c r="F371" s="15">
        <v>0</v>
      </c>
      <c r="G371" s="15">
        <f t="shared" si="277"/>
        <v>8</v>
      </c>
      <c r="H371" s="15">
        <v>8</v>
      </c>
      <c r="I371" s="15">
        <v>0</v>
      </c>
      <c r="J371" s="15">
        <f t="shared" si="278"/>
        <v>8</v>
      </c>
      <c r="K371" s="15">
        <v>8</v>
      </c>
      <c r="L371" s="15">
        <v>0</v>
      </c>
      <c r="M371" s="15">
        <f t="shared" si="279"/>
        <v>0</v>
      </c>
      <c r="N371" s="15">
        <v>0</v>
      </c>
      <c r="O371" s="15">
        <v>0</v>
      </c>
      <c r="P371" s="15">
        <f t="shared" si="280"/>
        <v>8</v>
      </c>
      <c r="Q371" s="15">
        <v>8</v>
      </c>
      <c r="R371" s="15">
        <v>0</v>
      </c>
      <c r="S371" s="15">
        <f t="shared" si="281"/>
        <v>8</v>
      </c>
      <c r="T371" s="15">
        <v>8</v>
      </c>
      <c r="U371" s="15">
        <v>0</v>
      </c>
      <c r="V371" s="15">
        <f t="shared" si="282"/>
        <v>0</v>
      </c>
      <c r="W371" s="15">
        <v>0</v>
      </c>
      <c r="X371" s="15">
        <v>0</v>
      </c>
      <c r="Y371" s="2"/>
      <c r="Z371" s="2"/>
    </row>
    <row r="372" spans="1:26" ht="16.5" thickTop="1" thickBot="1">
      <c r="A372" s="13" t="str">
        <f t="shared" si="283"/>
        <v>a</v>
      </c>
      <c r="B372" s="3" t="s">
        <v>0</v>
      </c>
      <c r="C372" s="9" t="s">
        <v>13</v>
      </c>
      <c r="D372" s="15">
        <f t="shared" si="276"/>
        <v>5</v>
      </c>
      <c r="E372" s="15">
        <v>5</v>
      </c>
      <c r="F372" s="15">
        <v>0</v>
      </c>
      <c r="G372" s="15">
        <f t="shared" si="277"/>
        <v>5</v>
      </c>
      <c r="H372" s="15">
        <v>5</v>
      </c>
      <c r="I372" s="15">
        <v>0</v>
      </c>
      <c r="J372" s="15">
        <f t="shared" si="278"/>
        <v>5</v>
      </c>
      <c r="K372" s="15">
        <v>5</v>
      </c>
      <c r="L372" s="15">
        <v>0</v>
      </c>
      <c r="M372" s="15">
        <f t="shared" si="279"/>
        <v>0</v>
      </c>
      <c r="N372" s="15">
        <v>0</v>
      </c>
      <c r="O372" s="15">
        <v>0</v>
      </c>
      <c r="P372" s="15">
        <f t="shared" si="280"/>
        <v>5</v>
      </c>
      <c r="Q372" s="15">
        <v>5</v>
      </c>
      <c r="R372" s="15">
        <v>0</v>
      </c>
      <c r="S372" s="15">
        <f t="shared" si="281"/>
        <v>5</v>
      </c>
      <c r="T372" s="15">
        <v>5</v>
      </c>
      <c r="U372" s="15">
        <v>0</v>
      </c>
      <c r="V372" s="15">
        <f t="shared" si="282"/>
        <v>0</v>
      </c>
      <c r="W372" s="15">
        <v>0</v>
      </c>
      <c r="X372" s="15">
        <v>0</v>
      </c>
      <c r="Y372" s="2"/>
      <c r="Z372" s="2"/>
    </row>
    <row r="373" spans="1:26" ht="16.5" thickTop="1" thickBot="1">
      <c r="A373" s="13" t="str">
        <f t="shared" si="283"/>
        <v>a</v>
      </c>
      <c r="B373" s="3" t="s">
        <v>0</v>
      </c>
      <c r="C373" s="10" t="s">
        <v>14</v>
      </c>
      <c r="D373" s="16">
        <f t="shared" si="276"/>
        <v>551266.83000000007</v>
      </c>
      <c r="E373" s="16">
        <f>E374+E375+E376+E377+E378+E379</f>
        <v>551266.83000000007</v>
      </c>
      <c r="F373" s="16">
        <f>F374+F375+F376+F377+F378+F379</f>
        <v>0</v>
      </c>
      <c r="G373" s="16">
        <f t="shared" si="277"/>
        <v>680000</v>
      </c>
      <c r="H373" s="16">
        <f>H374+H375+H376+H377+H378+H379</f>
        <v>680000</v>
      </c>
      <c r="I373" s="16">
        <f>I374+I375+I376+I377+I378+I379</f>
        <v>0</v>
      </c>
      <c r="J373" s="16">
        <f t="shared" si="278"/>
        <v>680000</v>
      </c>
      <c r="K373" s="16">
        <f>K374+K375+K376+K377+K378+K379</f>
        <v>680000</v>
      </c>
      <c r="L373" s="16">
        <f>L374+L375+L376+L377+L378+L379</f>
        <v>0</v>
      </c>
      <c r="M373" s="16">
        <f t="shared" si="279"/>
        <v>0</v>
      </c>
      <c r="N373" s="16">
        <f>N374+N375+N376+N377+N378+N379</f>
        <v>0</v>
      </c>
      <c r="O373" s="16">
        <f>O374+O375+O376+O377+O378+O379</f>
        <v>0</v>
      </c>
      <c r="P373" s="16">
        <f t="shared" si="280"/>
        <v>1695000</v>
      </c>
      <c r="Q373" s="16">
        <f>Q374+Q375+Q376+Q377+Q378+Q379</f>
        <v>1695000</v>
      </c>
      <c r="R373" s="16">
        <f>R374+R375+R376+R377+R378+R379</f>
        <v>0</v>
      </c>
      <c r="S373" s="16">
        <f t="shared" si="281"/>
        <v>1695000</v>
      </c>
      <c r="T373" s="16">
        <f>T374+T375+T376+T377+T378+T379</f>
        <v>1695000</v>
      </c>
      <c r="U373" s="16">
        <f>U374+U375+U376+U377+U378+U379</f>
        <v>0</v>
      </c>
      <c r="V373" s="16">
        <f t="shared" si="282"/>
        <v>1695000</v>
      </c>
      <c r="W373" s="16">
        <f>W374+W375+W376+W377+W378+W379</f>
        <v>1695000</v>
      </c>
      <c r="X373" s="16">
        <f>X374+X375+X376+X377+X378+X379</f>
        <v>0</v>
      </c>
      <c r="Y373" s="2"/>
      <c r="Z373" s="2"/>
    </row>
    <row r="374" spans="1:26" ht="16.5" thickTop="1" thickBot="1">
      <c r="A374" s="13" t="str">
        <f t="shared" si="283"/>
        <v>a</v>
      </c>
      <c r="B374" s="3" t="s">
        <v>0</v>
      </c>
      <c r="C374" s="4" t="s">
        <v>182</v>
      </c>
      <c r="D374" s="17">
        <f t="shared" si="276"/>
        <v>142010.26999999999</v>
      </c>
      <c r="E374" s="17">
        <v>142010.26999999999</v>
      </c>
      <c r="F374" s="17"/>
      <c r="G374" s="17">
        <f t="shared" si="277"/>
        <v>150000</v>
      </c>
      <c r="H374" s="17">
        <v>150000</v>
      </c>
      <c r="I374" s="17"/>
      <c r="J374" s="17">
        <f t="shared" si="278"/>
        <v>150000</v>
      </c>
      <c r="K374" s="17">
        <v>150000</v>
      </c>
      <c r="L374" s="17"/>
      <c r="M374" s="17">
        <f t="shared" si="279"/>
        <v>0</v>
      </c>
      <c r="N374" s="17"/>
      <c r="O374" s="17"/>
      <c r="P374" s="17">
        <f t="shared" si="280"/>
        <v>150000</v>
      </c>
      <c r="Q374" s="17">
        <v>150000</v>
      </c>
      <c r="R374" s="17"/>
      <c r="S374" s="17">
        <f t="shared" si="281"/>
        <v>150000</v>
      </c>
      <c r="T374" s="17">
        <v>150000</v>
      </c>
      <c r="U374" s="17"/>
      <c r="V374" s="17">
        <f t="shared" si="282"/>
        <v>150000</v>
      </c>
      <c r="W374" s="17">
        <v>150000</v>
      </c>
      <c r="X374" s="17"/>
      <c r="Y374" s="2"/>
      <c r="Z374" s="2"/>
    </row>
    <row r="375" spans="1:26" ht="16.5" thickTop="1" thickBot="1">
      <c r="A375" s="13" t="str">
        <f t="shared" si="283"/>
        <v>a</v>
      </c>
      <c r="B375" s="3" t="s">
        <v>0</v>
      </c>
      <c r="C375" s="4" t="s">
        <v>133</v>
      </c>
      <c r="D375" s="17">
        <f t="shared" si="276"/>
        <v>122576.16</v>
      </c>
      <c r="E375" s="17">
        <v>122576.16</v>
      </c>
      <c r="F375" s="17"/>
      <c r="G375" s="17">
        <f t="shared" si="277"/>
        <v>125000</v>
      </c>
      <c r="H375" s="17">
        <v>125000</v>
      </c>
      <c r="I375" s="17"/>
      <c r="J375" s="17">
        <f t="shared" si="278"/>
        <v>125000</v>
      </c>
      <c r="K375" s="17">
        <v>125000</v>
      </c>
      <c r="L375" s="17"/>
      <c r="M375" s="17">
        <f t="shared" si="279"/>
        <v>0</v>
      </c>
      <c r="N375" s="17"/>
      <c r="O375" s="17"/>
      <c r="P375" s="17">
        <f t="shared" si="280"/>
        <v>255000</v>
      </c>
      <c r="Q375" s="17">
        <v>255000</v>
      </c>
      <c r="R375" s="17"/>
      <c r="S375" s="17">
        <f t="shared" si="281"/>
        <v>255000</v>
      </c>
      <c r="T375" s="17">
        <v>255000</v>
      </c>
      <c r="U375" s="17"/>
      <c r="V375" s="17">
        <f t="shared" si="282"/>
        <v>255000</v>
      </c>
      <c r="W375" s="17">
        <v>255000</v>
      </c>
      <c r="X375" s="17"/>
      <c r="Y375" s="2"/>
      <c r="Z375" s="2"/>
    </row>
    <row r="376" spans="1:26" s="8" customFormat="1" ht="16.5" thickTop="1" thickBot="1">
      <c r="A376" s="13" t="str">
        <f t="shared" si="283"/>
        <v>b</v>
      </c>
      <c r="B376" s="3"/>
      <c r="C376" s="4" t="s">
        <v>132</v>
      </c>
      <c r="D376" s="17">
        <f t="shared" si="276"/>
        <v>0</v>
      </c>
      <c r="E376" s="17"/>
      <c r="F376" s="17"/>
      <c r="G376" s="17">
        <f t="shared" si="277"/>
        <v>0</v>
      </c>
      <c r="H376" s="17"/>
      <c r="I376" s="17"/>
      <c r="J376" s="17">
        <f t="shared" si="278"/>
        <v>0</v>
      </c>
      <c r="K376" s="17"/>
      <c r="L376" s="17"/>
      <c r="M376" s="17">
        <f t="shared" si="279"/>
        <v>0</v>
      </c>
      <c r="N376" s="17"/>
      <c r="O376" s="17"/>
      <c r="P376" s="17">
        <f t="shared" si="280"/>
        <v>0</v>
      </c>
      <c r="Q376" s="17"/>
      <c r="R376" s="17"/>
      <c r="S376" s="17">
        <f t="shared" si="281"/>
        <v>0</v>
      </c>
      <c r="T376" s="17"/>
      <c r="U376" s="17"/>
      <c r="V376" s="17">
        <f t="shared" si="282"/>
        <v>0</v>
      </c>
      <c r="W376" s="17"/>
      <c r="X376" s="17"/>
      <c r="Y376" s="2"/>
      <c r="Z376" s="2"/>
    </row>
    <row r="377" spans="1:26" ht="16.5" thickTop="1" thickBot="1">
      <c r="A377" s="13" t="str">
        <f t="shared" si="283"/>
        <v>b</v>
      </c>
      <c r="B377" s="3" t="s">
        <v>0</v>
      </c>
      <c r="C377" s="4" t="s">
        <v>148</v>
      </c>
      <c r="D377" s="17">
        <f t="shared" si="276"/>
        <v>0</v>
      </c>
      <c r="E377" s="17"/>
      <c r="F377" s="17"/>
      <c r="G377" s="17">
        <f t="shared" si="277"/>
        <v>0</v>
      </c>
      <c r="H377" s="17"/>
      <c r="I377" s="17"/>
      <c r="J377" s="17">
        <f t="shared" si="278"/>
        <v>0</v>
      </c>
      <c r="K377" s="17"/>
      <c r="L377" s="17"/>
      <c r="M377" s="17">
        <f t="shared" si="279"/>
        <v>0</v>
      </c>
      <c r="N377" s="17"/>
      <c r="O377" s="17"/>
      <c r="P377" s="17">
        <f t="shared" si="280"/>
        <v>0</v>
      </c>
      <c r="Q377" s="17"/>
      <c r="R377" s="17"/>
      <c r="S377" s="17">
        <f t="shared" si="281"/>
        <v>0</v>
      </c>
      <c r="T377" s="17"/>
      <c r="U377" s="17"/>
      <c r="V377" s="17">
        <f t="shared" si="282"/>
        <v>0</v>
      </c>
      <c r="W377" s="17"/>
      <c r="X377" s="17"/>
      <c r="Y377" s="2"/>
      <c r="Z377" s="2"/>
    </row>
    <row r="378" spans="1:26" ht="16.5" thickTop="1" thickBot="1">
      <c r="A378" s="13" t="str">
        <f t="shared" si="283"/>
        <v>a</v>
      </c>
      <c r="B378" s="3" t="s">
        <v>0</v>
      </c>
      <c r="C378" s="4" t="s">
        <v>134</v>
      </c>
      <c r="D378" s="17">
        <f t="shared" si="276"/>
        <v>1218.33</v>
      </c>
      <c r="E378" s="17">
        <v>1218.33</v>
      </c>
      <c r="F378" s="17"/>
      <c r="G378" s="17">
        <f t="shared" si="277"/>
        <v>5000</v>
      </c>
      <c r="H378" s="17">
        <v>5000</v>
      </c>
      <c r="I378" s="17"/>
      <c r="J378" s="17">
        <f t="shared" si="278"/>
        <v>5000</v>
      </c>
      <c r="K378" s="17">
        <v>5000</v>
      </c>
      <c r="L378" s="17"/>
      <c r="M378" s="17">
        <f t="shared" si="279"/>
        <v>0</v>
      </c>
      <c r="N378" s="17"/>
      <c r="O378" s="17"/>
      <c r="P378" s="17">
        <f t="shared" si="280"/>
        <v>10000</v>
      </c>
      <c r="Q378" s="17">
        <v>10000</v>
      </c>
      <c r="R378" s="17"/>
      <c r="S378" s="17">
        <f t="shared" si="281"/>
        <v>10000</v>
      </c>
      <c r="T378" s="17">
        <v>10000</v>
      </c>
      <c r="U378" s="17"/>
      <c r="V378" s="17">
        <f t="shared" si="282"/>
        <v>10000</v>
      </c>
      <c r="W378" s="17">
        <v>10000</v>
      </c>
      <c r="X378" s="17"/>
      <c r="Y378" s="2"/>
      <c r="Z378" s="2"/>
    </row>
    <row r="379" spans="1:26" ht="16.5" thickTop="1" thickBot="1">
      <c r="A379" s="13" t="str">
        <f t="shared" si="283"/>
        <v>a</v>
      </c>
      <c r="B379" s="3" t="s">
        <v>0</v>
      </c>
      <c r="C379" s="4" t="s">
        <v>129</v>
      </c>
      <c r="D379" s="17">
        <f t="shared" si="276"/>
        <v>285462.07</v>
      </c>
      <c r="E379" s="17">
        <f>E380+E381</f>
        <v>285462.07</v>
      </c>
      <c r="F379" s="17">
        <f>F380+F381</f>
        <v>0</v>
      </c>
      <c r="G379" s="17">
        <f t="shared" si="277"/>
        <v>400000</v>
      </c>
      <c r="H379" s="17">
        <f>H380+H381</f>
        <v>400000</v>
      </c>
      <c r="I379" s="17">
        <f>I380+I381</f>
        <v>0</v>
      </c>
      <c r="J379" s="17">
        <f t="shared" si="278"/>
        <v>400000</v>
      </c>
      <c r="K379" s="17">
        <f>K380+K381</f>
        <v>400000</v>
      </c>
      <c r="L379" s="17">
        <f>L380+L381</f>
        <v>0</v>
      </c>
      <c r="M379" s="17">
        <f t="shared" si="279"/>
        <v>0</v>
      </c>
      <c r="N379" s="17">
        <f>N380+N381</f>
        <v>0</v>
      </c>
      <c r="O379" s="17">
        <f>O380+O381</f>
        <v>0</v>
      </c>
      <c r="P379" s="17">
        <f t="shared" si="280"/>
        <v>1280000</v>
      </c>
      <c r="Q379" s="17">
        <f>Q380+Q381</f>
        <v>1280000</v>
      </c>
      <c r="R379" s="17">
        <f>R380+R381</f>
        <v>0</v>
      </c>
      <c r="S379" s="17">
        <f t="shared" si="281"/>
        <v>1280000</v>
      </c>
      <c r="T379" s="17">
        <f>T380+T381</f>
        <v>1280000</v>
      </c>
      <c r="U379" s="17">
        <f>U380+U381</f>
        <v>0</v>
      </c>
      <c r="V379" s="17">
        <f t="shared" si="282"/>
        <v>1280000</v>
      </c>
      <c r="W379" s="17">
        <f>W380+W381</f>
        <v>1280000</v>
      </c>
      <c r="X379" s="17">
        <f>X380+X381</f>
        <v>0</v>
      </c>
      <c r="Y379" s="2"/>
      <c r="Z379" s="2"/>
    </row>
    <row r="380" spans="1:26" ht="27" thickTop="1" thickBot="1">
      <c r="A380" s="13" t="str">
        <f t="shared" si="283"/>
        <v>a</v>
      </c>
      <c r="B380" s="3" t="s">
        <v>0</v>
      </c>
      <c r="C380" s="11" t="s">
        <v>15</v>
      </c>
      <c r="D380" s="19">
        <f t="shared" si="276"/>
        <v>115373.07</v>
      </c>
      <c r="E380" s="19">
        <v>115373.07</v>
      </c>
      <c r="F380" s="19"/>
      <c r="G380" s="19">
        <f t="shared" si="277"/>
        <v>300000</v>
      </c>
      <c r="H380" s="19">
        <v>300000</v>
      </c>
      <c r="I380" s="19"/>
      <c r="J380" s="19">
        <f t="shared" si="278"/>
        <v>300000</v>
      </c>
      <c r="K380" s="19">
        <v>300000</v>
      </c>
      <c r="L380" s="19"/>
      <c r="M380" s="19">
        <f t="shared" si="279"/>
        <v>0</v>
      </c>
      <c r="N380" s="19"/>
      <c r="O380" s="19"/>
      <c r="P380" s="19">
        <f t="shared" si="280"/>
        <v>200000</v>
      </c>
      <c r="Q380" s="19">
        <v>200000</v>
      </c>
      <c r="R380" s="19"/>
      <c r="S380" s="19">
        <f t="shared" si="281"/>
        <v>200000</v>
      </c>
      <c r="T380" s="19">
        <v>200000</v>
      </c>
      <c r="U380" s="19"/>
      <c r="V380" s="19">
        <f t="shared" si="282"/>
        <v>200000</v>
      </c>
      <c r="W380" s="19">
        <v>200000</v>
      </c>
      <c r="X380" s="19"/>
      <c r="Y380" s="2"/>
      <c r="Z380" s="2"/>
    </row>
    <row r="381" spans="1:26" ht="27" thickTop="1" thickBot="1">
      <c r="A381" s="13" t="str">
        <f t="shared" si="283"/>
        <v>a</v>
      </c>
      <c r="B381" s="3" t="s">
        <v>0</v>
      </c>
      <c r="C381" s="11" t="s">
        <v>16</v>
      </c>
      <c r="D381" s="19">
        <f t="shared" si="276"/>
        <v>170089</v>
      </c>
      <c r="E381" s="19">
        <v>170089</v>
      </c>
      <c r="F381" s="19"/>
      <c r="G381" s="19">
        <f t="shared" si="277"/>
        <v>100000</v>
      </c>
      <c r="H381" s="19">
        <v>100000</v>
      </c>
      <c r="I381" s="19"/>
      <c r="J381" s="19">
        <f t="shared" si="278"/>
        <v>100000</v>
      </c>
      <c r="K381" s="19">
        <v>100000</v>
      </c>
      <c r="L381" s="19"/>
      <c r="M381" s="19">
        <f t="shared" si="279"/>
        <v>0</v>
      </c>
      <c r="N381" s="19"/>
      <c r="O381" s="19"/>
      <c r="P381" s="19">
        <f t="shared" si="280"/>
        <v>1080000</v>
      </c>
      <c r="Q381" s="19">
        <v>1080000</v>
      </c>
      <c r="R381" s="19"/>
      <c r="S381" s="19">
        <f t="shared" si="281"/>
        <v>1080000</v>
      </c>
      <c r="T381" s="19">
        <v>1080000</v>
      </c>
      <c r="U381" s="19"/>
      <c r="V381" s="19">
        <f t="shared" si="282"/>
        <v>1080000</v>
      </c>
      <c r="W381" s="19">
        <v>1080000</v>
      </c>
      <c r="X381" s="19"/>
      <c r="Y381" s="2"/>
      <c r="Z381" s="2"/>
    </row>
    <row r="382" spans="1:26" ht="16.5" thickTop="1" thickBot="1">
      <c r="A382" s="13" t="str">
        <f t="shared" si="283"/>
        <v>a</v>
      </c>
      <c r="B382" s="3" t="s">
        <v>0</v>
      </c>
      <c r="C382" s="10" t="s">
        <v>17</v>
      </c>
      <c r="D382" s="16">
        <f t="shared" si="276"/>
        <v>0</v>
      </c>
      <c r="E382" s="16">
        <v>0</v>
      </c>
      <c r="F382" s="16">
        <v>0</v>
      </c>
      <c r="G382" s="16">
        <f t="shared" si="277"/>
        <v>5000</v>
      </c>
      <c r="H382" s="16">
        <v>5000</v>
      </c>
      <c r="I382" s="16">
        <v>0</v>
      </c>
      <c r="J382" s="16">
        <f t="shared" si="278"/>
        <v>5000</v>
      </c>
      <c r="K382" s="16">
        <v>5000</v>
      </c>
      <c r="L382" s="16">
        <v>0</v>
      </c>
      <c r="M382" s="16">
        <f t="shared" si="279"/>
        <v>0</v>
      </c>
      <c r="N382" s="16">
        <v>0</v>
      </c>
      <c r="O382" s="16">
        <v>0</v>
      </c>
      <c r="P382" s="16">
        <f t="shared" si="280"/>
        <v>5000</v>
      </c>
      <c r="Q382" s="16">
        <v>5000</v>
      </c>
      <c r="R382" s="16">
        <v>0</v>
      </c>
      <c r="S382" s="16">
        <f t="shared" si="281"/>
        <v>5000</v>
      </c>
      <c r="T382" s="16">
        <v>5000</v>
      </c>
      <c r="U382" s="16">
        <v>0</v>
      </c>
      <c r="V382" s="16">
        <f t="shared" si="282"/>
        <v>5000</v>
      </c>
      <c r="W382" s="16">
        <v>5000</v>
      </c>
      <c r="X382" s="16">
        <v>0</v>
      </c>
      <c r="Y382" s="2"/>
      <c r="Z382" s="2"/>
    </row>
    <row r="383" spans="1:26" ht="16.5" thickTop="1" thickBot="1">
      <c r="A383" s="13" t="str">
        <f t="shared" si="283"/>
        <v>b</v>
      </c>
      <c r="B383" s="3" t="s">
        <v>0</v>
      </c>
      <c r="C383" s="10" t="s">
        <v>18</v>
      </c>
      <c r="D383" s="16">
        <f t="shared" si="276"/>
        <v>0</v>
      </c>
      <c r="E383" s="16">
        <v>0</v>
      </c>
      <c r="F383" s="16">
        <v>0</v>
      </c>
      <c r="G383" s="16">
        <f t="shared" si="277"/>
        <v>0</v>
      </c>
      <c r="H383" s="16">
        <v>0</v>
      </c>
      <c r="I383" s="16">
        <v>0</v>
      </c>
      <c r="J383" s="16">
        <f t="shared" si="278"/>
        <v>0</v>
      </c>
      <c r="K383" s="16">
        <v>0</v>
      </c>
      <c r="L383" s="16">
        <v>0</v>
      </c>
      <c r="M383" s="16">
        <f t="shared" si="279"/>
        <v>0</v>
      </c>
      <c r="N383" s="16">
        <v>0</v>
      </c>
      <c r="O383" s="16">
        <v>0</v>
      </c>
      <c r="P383" s="16">
        <f t="shared" si="280"/>
        <v>0</v>
      </c>
      <c r="Q383" s="16">
        <v>0</v>
      </c>
      <c r="R383" s="16">
        <v>0</v>
      </c>
      <c r="S383" s="16">
        <f t="shared" si="281"/>
        <v>0</v>
      </c>
      <c r="T383" s="16">
        <v>0</v>
      </c>
      <c r="U383" s="16">
        <v>0</v>
      </c>
      <c r="V383" s="16">
        <f t="shared" si="282"/>
        <v>0</v>
      </c>
      <c r="W383" s="16">
        <v>0</v>
      </c>
      <c r="X383" s="16">
        <v>0</v>
      </c>
      <c r="Y383" s="2"/>
      <c r="Z383" s="2"/>
    </row>
    <row r="384" spans="1:26" s="12" customFormat="1" ht="31.5" thickTop="1" thickBot="1">
      <c r="A384" s="13" t="str">
        <f t="shared" si="283"/>
        <v>b</v>
      </c>
      <c r="B384" s="3" t="s">
        <v>258</v>
      </c>
      <c r="C384" s="6" t="s">
        <v>261</v>
      </c>
      <c r="D384" s="14">
        <f>D398+D412</f>
        <v>0</v>
      </c>
      <c r="E384" s="14">
        <f t="shared" ref="E384:X384" si="284">E398+E412</f>
        <v>0</v>
      </c>
      <c r="F384" s="14">
        <f t="shared" si="284"/>
        <v>0</v>
      </c>
      <c r="G384" s="14">
        <f t="shared" si="284"/>
        <v>0</v>
      </c>
      <c r="H384" s="14">
        <f t="shared" si="284"/>
        <v>0</v>
      </c>
      <c r="I384" s="14">
        <f t="shared" si="284"/>
        <v>0</v>
      </c>
      <c r="J384" s="14">
        <f t="shared" si="284"/>
        <v>0</v>
      </c>
      <c r="K384" s="14">
        <f t="shared" si="284"/>
        <v>0</v>
      </c>
      <c r="L384" s="14">
        <f t="shared" si="284"/>
        <v>0</v>
      </c>
      <c r="M384" s="14">
        <f t="shared" ref="M384:O384" si="285">M398+M412</f>
        <v>0</v>
      </c>
      <c r="N384" s="14">
        <f t="shared" si="285"/>
        <v>0</v>
      </c>
      <c r="O384" s="14">
        <f t="shared" si="285"/>
        <v>0</v>
      </c>
      <c r="P384" s="14">
        <f t="shared" si="284"/>
        <v>0</v>
      </c>
      <c r="Q384" s="14">
        <f t="shared" si="284"/>
        <v>0</v>
      </c>
      <c r="R384" s="14">
        <f t="shared" si="284"/>
        <v>0</v>
      </c>
      <c r="S384" s="14">
        <f t="shared" ref="S384:U384" si="286">S398+S412</f>
        <v>0</v>
      </c>
      <c r="T384" s="14">
        <f t="shared" si="286"/>
        <v>0</v>
      </c>
      <c r="U384" s="14">
        <f t="shared" si="286"/>
        <v>0</v>
      </c>
      <c r="V384" s="14">
        <f t="shared" si="284"/>
        <v>0</v>
      </c>
      <c r="W384" s="14">
        <f t="shared" si="284"/>
        <v>0</v>
      </c>
      <c r="X384" s="14">
        <f t="shared" si="284"/>
        <v>0</v>
      </c>
      <c r="Y384" s="5" t="s">
        <v>264</v>
      </c>
      <c r="Z384" s="5" t="s">
        <v>197</v>
      </c>
    </row>
    <row r="385" spans="1:26" s="12" customFormat="1" ht="16.5" thickTop="1" thickBot="1">
      <c r="A385" s="13" t="str">
        <f t="shared" si="283"/>
        <v>b</v>
      </c>
      <c r="B385" s="3" t="s">
        <v>0</v>
      </c>
      <c r="C385" s="9" t="s">
        <v>12</v>
      </c>
      <c r="D385" s="15">
        <f t="shared" ref="D385:X397" si="287">D399+D413</f>
        <v>0</v>
      </c>
      <c r="E385" s="15">
        <f t="shared" si="287"/>
        <v>0</v>
      </c>
      <c r="F385" s="15">
        <f t="shared" si="287"/>
        <v>0</v>
      </c>
      <c r="G385" s="15">
        <f t="shared" si="287"/>
        <v>0</v>
      </c>
      <c r="H385" s="15">
        <f t="shared" si="287"/>
        <v>0</v>
      </c>
      <c r="I385" s="15">
        <f t="shared" si="287"/>
        <v>0</v>
      </c>
      <c r="J385" s="15">
        <f t="shared" si="287"/>
        <v>0</v>
      </c>
      <c r="K385" s="15">
        <f t="shared" si="287"/>
        <v>0</v>
      </c>
      <c r="L385" s="15">
        <f t="shared" si="287"/>
        <v>0</v>
      </c>
      <c r="M385" s="15">
        <f t="shared" ref="M385:O385" si="288">M399+M413</f>
        <v>0</v>
      </c>
      <c r="N385" s="15">
        <f t="shared" si="288"/>
        <v>0</v>
      </c>
      <c r="O385" s="15">
        <f t="shared" si="288"/>
        <v>0</v>
      </c>
      <c r="P385" s="15">
        <f t="shared" si="287"/>
        <v>0</v>
      </c>
      <c r="Q385" s="15">
        <f t="shared" si="287"/>
        <v>0</v>
      </c>
      <c r="R385" s="15">
        <f t="shared" si="287"/>
        <v>0</v>
      </c>
      <c r="S385" s="15">
        <f t="shared" ref="S385:U385" si="289">S399+S413</f>
        <v>0</v>
      </c>
      <c r="T385" s="15">
        <f t="shared" si="289"/>
        <v>0</v>
      </c>
      <c r="U385" s="15">
        <f t="shared" si="289"/>
        <v>0</v>
      </c>
      <c r="V385" s="15">
        <f t="shared" si="287"/>
        <v>0</v>
      </c>
      <c r="W385" s="15">
        <f t="shared" si="287"/>
        <v>0</v>
      </c>
      <c r="X385" s="15">
        <f t="shared" si="287"/>
        <v>0</v>
      </c>
      <c r="Y385" s="2"/>
      <c r="Z385" s="2"/>
    </row>
    <row r="386" spans="1:26" s="12" customFormat="1" ht="16.5" thickTop="1" thickBot="1">
      <c r="A386" s="13" t="str">
        <f t="shared" si="283"/>
        <v>b</v>
      </c>
      <c r="B386" s="3" t="s">
        <v>0</v>
      </c>
      <c r="C386" s="9" t="s">
        <v>13</v>
      </c>
      <c r="D386" s="15">
        <f t="shared" si="287"/>
        <v>0</v>
      </c>
      <c r="E386" s="15">
        <f t="shared" si="287"/>
        <v>0</v>
      </c>
      <c r="F386" s="15">
        <f t="shared" si="287"/>
        <v>0</v>
      </c>
      <c r="G386" s="15">
        <f t="shared" si="287"/>
        <v>0</v>
      </c>
      <c r="H386" s="15">
        <f t="shared" si="287"/>
        <v>0</v>
      </c>
      <c r="I386" s="15">
        <f t="shared" si="287"/>
        <v>0</v>
      </c>
      <c r="J386" s="15">
        <f t="shared" si="287"/>
        <v>0</v>
      </c>
      <c r="K386" s="15">
        <f t="shared" si="287"/>
        <v>0</v>
      </c>
      <c r="L386" s="15">
        <f t="shared" si="287"/>
        <v>0</v>
      </c>
      <c r="M386" s="15">
        <f t="shared" ref="M386:O386" si="290">M400+M414</f>
        <v>0</v>
      </c>
      <c r="N386" s="15">
        <f t="shared" si="290"/>
        <v>0</v>
      </c>
      <c r="O386" s="15">
        <f t="shared" si="290"/>
        <v>0</v>
      </c>
      <c r="P386" s="15">
        <f t="shared" si="287"/>
        <v>0</v>
      </c>
      <c r="Q386" s="15">
        <f t="shared" si="287"/>
        <v>0</v>
      </c>
      <c r="R386" s="15">
        <f t="shared" si="287"/>
        <v>0</v>
      </c>
      <c r="S386" s="15">
        <f t="shared" ref="S386:U386" si="291">S400+S414</f>
        <v>0</v>
      </c>
      <c r="T386" s="15">
        <f t="shared" si="291"/>
        <v>0</v>
      </c>
      <c r="U386" s="15">
        <f t="shared" si="291"/>
        <v>0</v>
      </c>
      <c r="V386" s="15">
        <f t="shared" si="287"/>
        <v>0</v>
      </c>
      <c r="W386" s="15">
        <f t="shared" si="287"/>
        <v>0</v>
      </c>
      <c r="X386" s="15">
        <f t="shared" si="287"/>
        <v>0</v>
      </c>
      <c r="Y386" s="2"/>
      <c r="Z386" s="2"/>
    </row>
    <row r="387" spans="1:26" s="12" customFormat="1" ht="16.5" thickTop="1" thickBot="1">
      <c r="A387" s="13" t="str">
        <f t="shared" si="283"/>
        <v>b</v>
      </c>
      <c r="B387" s="3" t="s">
        <v>0</v>
      </c>
      <c r="C387" s="10" t="s">
        <v>14</v>
      </c>
      <c r="D387" s="16">
        <f t="shared" si="287"/>
        <v>0</v>
      </c>
      <c r="E387" s="16">
        <f t="shared" si="287"/>
        <v>0</v>
      </c>
      <c r="F387" s="16">
        <f t="shared" si="287"/>
        <v>0</v>
      </c>
      <c r="G387" s="16">
        <f t="shared" si="287"/>
        <v>0</v>
      </c>
      <c r="H387" s="16">
        <f t="shared" si="287"/>
        <v>0</v>
      </c>
      <c r="I387" s="16">
        <f t="shared" si="287"/>
        <v>0</v>
      </c>
      <c r="J387" s="16">
        <f t="shared" si="287"/>
        <v>0</v>
      </c>
      <c r="K387" s="16">
        <f t="shared" si="287"/>
        <v>0</v>
      </c>
      <c r="L387" s="16">
        <f t="shared" si="287"/>
        <v>0</v>
      </c>
      <c r="M387" s="16">
        <f t="shared" ref="M387:O387" si="292">M401+M415</f>
        <v>0</v>
      </c>
      <c r="N387" s="16">
        <f t="shared" si="292"/>
        <v>0</v>
      </c>
      <c r="O387" s="16">
        <f t="shared" si="292"/>
        <v>0</v>
      </c>
      <c r="P387" s="16">
        <f t="shared" si="287"/>
        <v>0</v>
      </c>
      <c r="Q387" s="16">
        <f t="shared" si="287"/>
        <v>0</v>
      </c>
      <c r="R387" s="16">
        <f t="shared" si="287"/>
        <v>0</v>
      </c>
      <c r="S387" s="16">
        <f t="shared" ref="S387:U387" si="293">S401+S415</f>
        <v>0</v>
      </c>
      <c r="T387" s="16">
        <f t="shared" si="293"/>
        <v>0</v>
      </c>
      <c r="U387" s="16">
        <f t="shared" si="293"/>
        <v>0</v>
      </c>
      <c r="V387" s="16">
        <f t="shared" si="287"/>
        <v>0</v>
      </c>
      <c r="W387" s="16">
        <f t="shared" si="287"/>
        <v>0</v>
      </c>
      <c r="X387" s="16">
        <f t="shared" si="287"/>
        <v>0</v>
      </c>
      <c r="Y387" s="2"/>
      <c r="Z387" s="2"/>
    </row>
    <row r="388" spans="1:26" s="12" customFormat="1" ht="16.5" thickTop="1" thickBot="1">
      <c r="A388" s="13" t="str">
        <f t="shared" si="283"/>
        <v>b</v>
      </c>
      <c r="B388" s="3" t="s">
        <v>0</v>
      </c>
      <c r="C388" s="4" t="s">
        <v>182</v>
      </c>
      <c r="D388" s="17">
        <f t="shared" si="287"/>
        <v>0</v>
      </c>
      <c r="E388" s="17">
        <f t="shared" si="287"/>
        <v>0</v>
      </c>
      <c r="F388" s="17">
        <f t="shared" si="287"/>
        <v>0</v>
      </c>
      <c r="G388" s="17">
        <f t="shared" si="287"/>
        <v>0</v>
      </c>
      <c r="H388" s="17">
        <f t="shared" si="287"/>
        <v>0</v>
      </c>
      <c r="I388" s="17">
        <f t="shared" si="287"/>
        <v>0</v>
      </c>
      <c r="J388" s="17">
        <f t="shared" si="287"/>
        <v>0</v>
      </c>
      <c r="K388" s="17">
        <f t="shared" si="287"/>
        <v>0</v>
      </c>
      <c r="L388" s="17">
        <f t="shared" si="287"/>
        <v>0</v>
      </c>
      <c r="M388" s="17">
        <f t="shared" ref="M388:O388" si="294">M402+M416</f>
        <v>0</v>
      </c>
      <c r="N388" s="17">
        <f t="shared" si="294"/>
        <v>0</v>
      </c>
      <c r="O388" s="17">
        <f t="shared" si="294"/>
        <v>0</v>
      </c>
      <c r="P388" s="17">
        <f t="shared" si="287"/>
        <v>0</v>
      </c>
      <c r="Q388" s="17">
        <f t="shared" si="287"/>
        <v>0</v>
      </c>
      <c r="R388" s="17">
        <f t="shared" si="287"/>
        <v>0</v>
      </c>
      <c r="S388" s="17">
        <f t="shared" ref="S388:U388" si="295">S402+S416</f>
        <v>0</v>
      </c>
      <c r="T388" s="17">
        <f t="shared" si="295"/>
        <v>0</v>
      </c>
      <c r="U388" s="17">
        <f t="shared" si="295"/>
        <v>0</v>
      </c>
      <c r="V388" s="17">
        <f t="shared" si="287"/>
        <v>0</v>
      </c>
      <c r="W388" s="17">
        <f t="shared" si="287"/>
        <v>0</v>
      </c>
      <c r="X388" s="17">
        <f t="shared" si="287"/>
        <v>0</v>
      </c>
      <c r="Y388" s="2"/>
      <c r="Z388" s="2"/>
    </row>
    <row r="389" spans="1:26" s="12" customFormat="1" ht="16.5" thickTop="1" thickBot="1">
      <c r="A389" s="13" t="str">
        <f t="shared" si="283"/>
        <v>b</v>
      </c>
      <c r="B389" s="3" t="s">
        <v>0</v>
      </c>
      <c r="C389" s="4" t="s">
        <v>133</v>
      </c>
      <c r="D389" s="17">
        <f t="shared" si="287"/>
        <v>0</v>
      </c>
      <c r="E389" s="17">
        <f t="shared" si="287"/>
        <v>0</v>
      </c>
      <c r="F389" s="17">
        <f t="shared" si="287"/>
        <v>0</v>
      </c>
      <c r="G389" s="17">
        <f t="shared" si="287"/>
        <v>0</v>
      </c>
      <c r="H389" s="17">
        <f t="shared" si="287"/>
        <v>0</v>
      </c>
      <c r="I389" s="17">
        <f t="shared" si="287"/>
        <v>0</v>
      </c>
      <c r="J389" s="17">
        <f t="shared" si="287"/>
        <v>0</v>
      </c>
      <c r="K389" s="17">
        <f t="shared" si="287"/>
        <v>0</v>
      </c>
      <c r="L389" s="17">
        <f t="shared" si="287"/>
        <v>0</v>
      </c>
      <c r="M389" s="17">
        <f t="shared" ref="M389:O389" si="296">M403+M417</f>
        <v>0</v>
      </c>
      <c r="N389" s="17">
        <f t="shared" si="296"/>
        <v>0</v>
      </c>
      <c r="O389" s="17">
        <f t="shared" si="296"/>
        <v>0</v>
      </c>
      <c r="P389" s="17">
        <f t="shared" si="287"/>
        <v>0</v>
      </c>
      <c r="Q389" s="17">
        <f t="shared" si="287"/>
        <v>0</v>
      </c>
      <c r="R389" s="17">
        <f t="shared" si="287"/>
        <v>0</v>
      </c>
      <c r="S389" s="17">
        <f t="shared" ref="S389:U389" si="297">S403+S417</f>
        <v>0</v>
      </c>
      <c r="T389" s="17">
        <f t="shared" si="297"/>
        <v>0</v>
      </c>
      <c r="U389" s="17">
        <f t="shared" si="297"/>
        <v>0</v>
      </c>
      <c r="V389" s="17">
        <f t="shared" si="287"/>
        <v>0</v>
      </c>
      <c r="W389" s="17">
        <f t="shared" si="287"/>
        <v>0</v>
      </c>
      <c r="X389" s="17">
        <f t="shared" si="287"/>
        <v>0</v>
      </c>
      <c r="Y389" s="2"/>
      <c r="Z389" s="2"/>
    </row>
    <row r="390" spans="1:26" s="12" customFormat="1" ht="16.5" thickTop="1" thickBot="1">
      <c r="A390" s="13" t="str">
        <f t="shared" si="283"/>
        <v>b</v>
      </c>
      <c r="B390" s="3"/>
      <c r="C390" s="4" t="s">
        <v>132</v>
      </c>
      <c r="D390" s="17">
        <f t="shared" si="287"/>
        <v>0</v>
      </c>
      <c r="E390" s="17">
        <f t="shared" si="287"/>
        <v>0</v>
      </c>
      <c r="F390" s="17">
        <f t="shared" si="287"/>
        <v>0</v>
      </c>
      <c r="G390" s="17">
        <f t="shared" si="287"/>
        <v>0</v>
      </c>
      <c r="H390" s="17">
        <f t="shared" si="287"/>
        <v>0</v>
      </c>
      <c r="I390" s="17">
        <f t="shared" si="287"/>
        <v>0</v>
      </c>
      <c r="J390" s="17">
        <f t="shared" si="287"/>
        <v>0</v>
      </c>
      <c r="K390" s="17">
        <f t="shared" si="287"/>
        <v>0</v>
      </c>
      <c r="L390" s="17">
        <f t="shared" si="287"/>
        <v>0</v>
      </c>
      <c r="M390" s="17">
        <f t="shared" ref="M390:O390" si="298">M404+M418</f>
        <v>0</v>
      </c>
      <c r="N390" s="17">
        <f t="shared" si="298"/>
        <v>0</v>
      </c>
      <c r="O390" s="17">
        <f t="shared" si="298"/>
        <v>0</v>
      </c>
      <c r="P390" s="17">
        <f t="shared" si="287"/>
        <v>0</v>
      </c>
      <c r="Q390" s="17">
        <f t="shared" si="287"/>
        <v>0</v>
      </c>
      <c r="R390" s="17">
        <f t="shared" si="287"/>
        <v>0</v>
      </c>
      <c r="S390" s="17">
        <f t="shared" ref="S390:U390" si="299">S404+S418</f>
        <v>0</v>
      </c>
      <c r="T390" s="17">
        <f t="shared" si="299"/>
        <v>0</v>
      </c>
      <c r="U390" s="17">
        <f t="shared" si="299"/>
        <v>0</v>
      </c>
      <c r="V390" s="17">
        <f t="shared" si="287"/>
        <v>0</v>
      </c>
      <c r="W390" s="17">
        <f t="shared" si="287"/>
        <v>0</v>
      </c>
      <c r="X390" s="17">
        <f t="shared" si="287"/>
        <v>0</v>
      </c>
      <c r="Y390" s="2"/>
      <c r="Z390" s="2"/>
    </row>
    <row r="391" spans="1:26" s="12" customFormat="1" ht="16.5" thickTop="1" thickBot="1">
      <c r="A391" s="13" t="str">
        <f t="shared" si="283"/>
        <v>b</v>
      </c>
      <c r="B391" s="3" t="s">
        <v>0</v>
      </c>
      <c r="C391" s="4" t="s">
        <v>148</v>
      </c>
      <c r="D391" s="17">
        <f t="shared" si="287"/>
        <v>0</v>
      </c>
      <c r="E391" s="17">
        <f t="shared" si="287"/>
        <v>0</v>
      </c>
      <c r="F391" s="17">
        <f t="shared" si="287"/>
        <v>0</v>
      </c>
      <c r="G391" s="17">
        <f t="shared" si="287"/>
        <v>0</v>
      </c>
      <c r="H391" s="17">
        <f t="shared" si="287"/>
        <v>0</v>
      </c>
      <c r="I391" s="17">
        <f t="shared" si="287"/>
        <v>0</v>
      </c>
      <c r="J391" s="17">
        <f t="shared" si="287"/>
        <v>0</v>
      </c>
      <c r="K391" s="17">
        <f t="shared" si="287"/>
        <v>0</v>
      </c>
      <c r="L391" s="17">
        <f t="shared" si="287"/>
        <v>0</v>
      </c>
      <c r="M391" s="17">
        <f t="shared" ref="M391:O391" si="300">M405+M419</f>
        <v>0</v>
      </c>
      <c r="N391" s="17">
        <f t="shared" si="300"/>
        <v>0</v>
      </c>
      <c r="O391" s="17">
        <f t="shared" si="300"/>
        <v>0</v>
      </c>
      <c r="P391" s="17">
        <f t="shared" si="287"/>
        <v>0</v>
      </c>
      <c r="Q391" s="17">
        <f t="shared" si="287"/>
        <v>0</v>
      </c>
      <c r="R391" s="17">
        <f t="shared" si="287"/>
        <v>0</v>
      </c>
      <c r="S391" s="17">
        <f t="shared" ref="S391:U391" si="301">S405+S419</f>
        <v>0</v>
      </c>
      <c r="T391" s="17">
        <f t="shared" si="301"/>
        <v>0</v>
      </c>
      <c r="U391" s="17">
        <f t="shared" si="301"/>
        <v>0</v>
      </c>
      <c r="V391" s="17">
        <f t="shared" si="287"/>
        <v>0</v>
      </c>
      <c r="W391" s="17">
        <f t="shared" si="287"/>
        <v>0</v>
      </c>
      <c r="X391" s="17">
        <f t="shared" si="287"/>
        <v>0</v>
      </c>
      <c r="Y391" s="2"/>
      <c r="Z391" s="2"/>
    </row>
    <row r="392" spans="1:26" s="12" customFormat="1" ht="16.5" thickTop="1" thickBot="1">
      <c r="A392" s="13" t="str">
        <f t="shared" si="283"/>
        <v>b</v>
      </c>
      <c r="B392" s="3" t="s">
        <v>0</v>
      </c>
      <c r="C392" s="4" t="s">
        <v>134</v>
      </c>
      <c r="D392" s="17">
        <f t="shared" si="287"/>
        <v>0</v>
      </c>
      <c r="E392" s="17">
        <f t="shared" si="287"/>
        <v>0</v>
      </c>
      <c r="F392" s="17">
        <f t="shared" si="287"/>
        <v>0</v>
      </c>
      <c r="G392" s="17">
        <f t="shared" si="287"/>
        <v>0</v>
      </c>
      <c r="H392" s="17">
        <f t="shared" si="287"/>
        <v>0</v>
      </c>
      <c r="I392" s="17">
        <f t="shared" si="287"/>
        <v>0</v>
      </c>
      <c r="J392" s="17">
        <f t="shared" si="287"/>
        <v>0</v>
      </c>
      <c r="K392" s="17">
        <f t="shared" si="287"/>
        <v>0</v>
      </c>
      <c r="L392" s="17">
        <f t="shared" si="287"/>
        <v>0</v>
      </c>
      <c r="M392" s="17">
        <f t="shared" ref="M392:O392" si="302">M406+M420</f>
        <v>0</v>
      </c>
      <c r="N392" s="17">
        <f t="shared" si="302"/>
        <v>0</v>
      </c>
      <c r="O392" s="17">
        <f t="shared" si="302"/>
        <v>0</v>
      </c>
      <c r="P392" s="17">
        <f t="shared" si="287"/>
        <v>0</v>
      </c>
      <c r="Q392" s="17">
        <f t="shared" si="287"/>
        <v>0</v>
      </c>
      <c r="R392" s="17">
        <f t="shared" si="287"/>
        <v>0</v>
      </c>
      <c r="S392" s="17">
        <f t="shared" ref="S392:U392" si="303">S406+S420</f>
        <v>0</v>
      </c>
      <c r="T392" s="17">
        <f t="shared" si="303"/>
        <v>0</v>
      </c>
      <c r="U392" s="17">
        <f t="shared" si="303"/>
        <v>0</v>
      </c>
      <c r="V392" s="17">
        <f t="shared" si="287"/>
        <v>0</v>
      </c>
      <c r="W392" s="17">
        <f t="shared" si="287"/>
        <v>0</v>
      </c>
      <c r="X392" s="17">
        <f t="shared" si="287"/>
        <v>0</v>
      </c>
      <c r="Y392" s="2"/>
      <c r="Z392" s="2"/>
    </row>
    <row r="393" spans="1:26" s="12" customFormat="1" ht="16.5" thickTop="1" thickBot="1">
      <c r="A393" s="13" t="str">
        <f t="shared" si="283"/>
        <v>b</v>
      </c>
      <c r="B393" s="3" t="s">
        <v>0</v>
      </c>
      <c r="C393" s="4" t="s">
        <v>129</v>
      </c>
      <c r="D393" s="17">
        <f t="shared" si="287"/>
        <v>0</v>
      </c>
      <c r="E393" s="17">
        <f t="shared" si="287"/>
        <v>0</v>
      </c>
      <c r="F393" s="17">
        <f t="shared" si="287"/>
        <v>0</v>
      </c>
      <c r="G393" s="17">
        <f t="shared" si="287"/>
        <v>0</v>
      </c>
      <c r="H393" s="17">
        <f t="shared" si="287"/>
        <v>0</v>
      </c>
      <c r="I393" s="17">
        <f t="shared" si="287"/>
        <v>0</v>
      </c>
      <c r="J393" s="17">
        <f t="shared" si="287"/>
        <v>0</v>
      </c>
      <c r="K393" s="17">
        <f t="shared" si="287"/>
        <v>0</v>
      </c>
      <c r="L393" s="17">
        <f t="shared" si="287"/>
        <v>0</v>
      </c>
      <c r="M393" s="17">
        <f t="shared" ref="M393:O393" si="304">M407+M421</f>
        <v>0</v>
      </c>
      <c r="N393" s="17">
        <f t="shared" si="304"/>
        <v>0</v>
      </c>
      <c r="O393" s="17">
        <f t="shared" si="304"/>
        <v>0</v>
      </c>
      <c r="P393" s="17">
        <f t="shared" si="287"/>
        <v>0</v>
      </c>
      <c r="Q393" s="17">
        <f t="shared" si="287"/>
        <v>0</v>
      </c>
      <c r="R393" s="17">
        <f t="shared" si="287"/>
        <v>0</v>
      </c>
      <c r="S393" s="17">
        <f t="shared" ref="S393:U393" si="305">S407+S421</f>
        <v>0</v>
      </c>
      <c r="T393" s="17">
        <f t="shared" si="305"/>
        <v>0</v>
      </c>
      <c r="U393" s="17">
        <f t="shared" si="305"/>
        <v>0</v>
      </c>
      <c r="V393" s="17">
        <f t="shared" si="287"/>
        <v>0</v>
      </c>
      <c r="W393" s="17">
        <f t="shared" si="287"/>
        <v>0</v>
      </c>
      <c r="X393" s="17">
        <f t="shared" si="287"/>
        <v>0</v>
      </c>
      <c r="Y393" s="2"/>
      <c r="Z393" s="2"/>
    </row>
    <row r="394" spans="1:26" s="12" customFormat="1" ht="27" thickTop="1" thickBot="1">
      <c r="A394" s="13" t="str">
        <f t="shared" si="283"/>
        <v>b</v>
      </c>
      <c r="B394" s="3" t="s">
        <v>0</v>
      </c>
      <c r="C394" s="11" t="s">
        <v>15</v>
      </c>
      <c r="D394" s="19">
        <f t="shared" si="287"/>
        <v>0</v>
      </c>
      <c r="E394" s="19">
        <f t="shared" si="287"/>
        <v>0</v>
      </c>
      <c r="F394" s="19">
        <f t="shared" si="287"/>
        <v>0</v>
      </c>
      <c r="G394" s="19">
        <f t="shared" si="287"/>
        <v>0</v>
      </c>
      <c r="H394" s="19">
        <f t="shared" si="287"/>
        <v>0</v>
      </c>
      <c r="I394" s="19">
        <f t="shared" si="287"/>
        <v>0</v>
      </c>
      <c r="J394" s="19">
        <f t="shared" si="287"/>
        <v>0</v>
      </c>
      <c r="K394" s="19">
        <f t="shared" si="287"/>
        <v>0</v>
      </c>
      <c r="L394" s="19">
        <f t="shared" si="287"/>
        <v>0</v>
      </c>
      <c r="M394" s="19">
        <f t="shared" ref="M394:O394" si="306">M408+M422</f>
        <v>0</v>
      </c>
      <c r="N394" s="19">
        <f t="shared" si="306"/>
        <v>0</v>
      </c>
      <c r="O394" s="19">
        <f t="shared" si="306"/>
        <v>0</v>
      </c>
      <c r="P394" s="19">
        <f t="shared" si="287"/>
        <v>0</v>
      </c>
      <c r="Q394" s="19">
        <f t="shared" si="287"/>
        <v>0</v>
      </c>
      <c r="R394" s="19">
        <f t="shared" si="287"/>
        <v>0</v>
      </c>
      <c r="S394" s="19">
        <f t="shared" ref="S394:U394" si="307">S408+S422</f>
        <v>0</v>
      </c>
      <c r="T394" s="19">
        <f t="shared" si="307"/>
        <v>0</v>
      </c>
      <c r="U394" s="19">
        <f t="shared" si="307"/>
        <v>0</v>
      </c>
      <c r="V394" s="19">
        <f t="shared" si="287"/>
        <v>0</v>
      </c>
      <c r="W394" s="19">
        <f t="shared" si="287"/>
        <v>0</v>
      </c>
      <c r="X394" s="19">
        <f t="shared" si="287"/>
        <v>0</v>
      </c>
      <c r="Y394" s="2"/>
      <c r="Z394" s="2"/>
    </row>
    <row r="395" spans="1:26" s="12" customFormat="1" ht="27" thickTop="1" thickBot="1">
      <c r="A395" s="13" t="str">
        <f t="shared" si="283"/>
        <v>b</v>
      </c>
      <c r="B395" s="3" t="s">
        <v>0</v>
      </c>
      <c r="C395" s="11" t="s">
        <v>16</v>
      </c>
      <c r="D395" s="19">
        <f t="shared" si="287"/>
        <v>0</v>
      </c>
      <c r="E395" s="19">
        <f t="shared" si="287"/>
        <v>0</v>
      </c>
      <c r="F395" s="19">
        <f t="shared" si="287"/>
        <v>0</v>
      </c>
      <c r="G395" s="19">
        <f t="shared" si="287"/>
        <v>0</v>
      </c>
      <c r="H395" s="19">
        <f t="shared" si="287"/>
        <v>0</v>
      </c>
      <c r="I395" s="19">
        <f t="shared" si="287"/>
        <v>0</v>
      </c>
      <c r="J395" s="19">
        <f t="shared" si="287"/>
        <v>0</v>
      </c>
      <c r="K395" s="19">
        <f t="shared" si="287"/>
        <v>0</v>
      </c>
      <c r="L395" s="19">
        <f t="shared" si="287"/>
        <v>0</v>
      </c>
      <c r="M395" s="19">
        <f t="shared" ref="M395:O395" si="308">M409+M423</f>
        <v>0</v>
      </c>
      <c r="N395" s="19">
        <f t="shared" si="308"/>
        <v>0</v>
      </c>
      <c r="O395" s="19">
        <f t="shared" si="308"/>
        <v>0</v>
      </c>
      <c r="P395" s="19">
        <f t="shared" si="287"/>
        <v>0</v>
      </c>
      <c r="Q395" s="19">
        <f t="shared" si="287"/>
        <v>0</v>
      </c>
      <c r="R395" s="19">
        <f t="shared" si="287"/>
        <v>0</v>
      </c>
      <c r="S395" s="19">
        <f t="shared" ref="S395:U395" si="309">S409+S423</f>
        <v>0</v>
      </c>
      <c r="T395" s="19">
        <f t="shared" si="309"/>
        <v>0</v>
      </c>
      <c r="U395" s="19">
        <f t="shared" si="309"/>
        <v>0</v>
      </c>
      <c r="V395" s="19">
        <f t="shared" si="287"/>
        <v>0</v>
      </c>
      <c r="W395" s="19">
        <f t="shared" si="287"/>
        <v>0</v>
      </c>
      <c r="X395" s="19">
        <f t="shared" si="287"/>
        <v>0</v>
      </c>
      <c r="Y395" s="2"/>
      <c r="Z395" s="2"/>
    </row>
    <row r="396" spans="1:26" s="12" customFormat="1" ht="16.5" thickTop="1" thickBot="1">
      <c r="A396" s="13" t="str">
        <f t="shared" si="283"/>
        <v>b</v>
      </c>
      <c r="B396" s="3" t="s">
        <v>0</v>
      </c>
      <c r="C396" s="10" t="s">
        <v>17</v>
      </c>
      <c r="D396" s="16">
        <f t="shared" si="287"/>
        <v>0</v>
      </c>
      <c r="E396" s="16">
        <f t="shared" si="287"/>
        <v>0</v>
      </c>
      <c r="F396" s="16">
        <f t="shared" si="287"/>
        <v>0</v>
      </c>
      <c r="G396" s="16">
        <f t="shared" si="287"/>
        <v>0</v>
      </c>
      <c r="H396" s="16">
        <f t="shared" si="287"/>
        <v>0</v>
      </c>
      <c r="I396" s="16">
        <f t="shared" si="287"/>
        <v>0</v>
      </c>
      <c r="J396" s="16">
        <f t="shared" si="287"/>
        <v>0</v>
      </c>
      <c r="K396" s="16">
        <f t="shared" si="287"/>
        <v>0</v>
      </c>
      <c r="L396" s="16">
        <f t="shared" si="287"/>
        <v>0</v>
      </c>
      <c r="M396" s="16">
        <f t="shared" ref="M396:O396" si="310">M410+M424</f>
        <v>0</v>
      </c>
      <c r="N396" s="16">
        <f t="shared" si="310"/>
        <v>0</v>
      </c>
      <c r="O396" s="16">
        <f t="shared" si="310"/>
        <v>0</v>
      </c>
      <c r="P396" s="16">
        <f t="shared" si="287"/>
        <v>0</v>
      </c>
      <c r="Q396" s="16">
        <f t="shared" si="287"/>
        <v>0</v>
      </c>
      <c r="R396" s="16">
        <f t="shared" si="287"/>
        <v>0</v>
      </c>
      <c r="S396" s="16">
        <f t="shared" ref="S396:U396" si="311">S410+S424</f>
        <v>0</v>
      </c>
      <c r="T396" s="16">
        <f t="shared" si="311"/>
        <v>0</v>
      </c>
      <c r="U396" s="16">
        <f t="shared" si="311"/>
        <v>0</v>
      </c>
      <c r="V396" s="16">
        <f t="shared" si="287"/>
        <v>0</v>
      </c>
      <c r="W396" s="16">
        <f t="shared" si="287"/>
        <v>0</v>
      </c>
      <c r="X396" s="16">
        <f t="shared" si="287"/>
        <v>0</v>
      </c>
      <c r="Y396" s="2"/>
      <c r="Z396" s="2"/>
    </row>
    <row r="397" spans="1:26" s="12" customFormat="1" ht="16.5" thickTop="1" thickBot="1">
      <c r="A397" s="13" t="str">
        <f t="shared" si="283"/>
        <v>b</v>
      </c>
      <c r="B397" s="3" t="s">
        <v>0</v>
      </c>
      <c r="C397" s="10" t="s">
        <v>18</v>
      </c>
      <c r="D397" s="16">
        <f t="shared" si="287"/>
        <v>0</v>
      </c>
      <c r="E397" s="16">
        <f t="shared" si="287"/>
        <v>0</v>
      </c>
      <c r="F397" s="16">
        <f t="shared" si="287"/>
        <v>0</v>
      </c>
      <c r="G397" s="16">
        <f t="shared" si="287"/>
        <v>0</v>
      </c>
      <c r="H397" s="16">
        <f t="shared" si="287"/>
        <v>0</v>
      </c>
      <c r="I397" s="16">
        <f t="shared" si="287"/>
        <v>0</v>
      </c>
      <c r="J397" s="16">
        <f t="shared" si="287"/>
        <v>0</v>
      </c>
      <c r="K397" s="16">
        <f t="shared" si="287"/>
        <v>0</v>
      </c>
      <c r="L397" s="16">
        <f t="shared" si="287"/>
        <v>0</v>
      </c>
      <c r="M397" s="16">
        <f t="shared" ref="M397:O397" si="312">M411+M425</f>
        <v>0</v>
      </c>
      <c r="N397" s="16">
        <f t="shared" si="312"/>
        <v>0</v>
      </c>
      <c r="O397" s="16">
        <f t="shared" si="312"/>
        <v>0</v>
      </c>
      <c r="P397" s="16">
        <f t="shared" si="287"/>
        <v>0</v>
      </c>
      <c r="Q397" s="16">
        <f t="shared" si="287"/>
        <v>0</v>
      </c>
      <c r="R397" s="16">
        <f t="shared" si="287"/>
        <v>0</v>
      </c>
      <c r="S397" s="16">
        <f t="shared" ref="S397:U397" si="313">S411+S425</f>
        <v>0</v>
      </c>
      <c r="T397" s="16">
        <f t="shared" si="313"/>
        <v>0</v>
      </c>
      <c r="U397" s="16">
        <f t="shared" si="313"/>
        <v>0</v>
      </c>
      <c r="V397" s="16">
        <f t="shared" si="287"/>
        <v>0</v>
      </c>
      <c r="W397" s="16">
        <f t="shared" si="287"/>
        <v>0</v>
      </c>
      <c r="X397" s="16">
        <f t="shared" si="287"/>
        <v>0</v>
      </c>
      <c r="Y397" s="2"/>
      <c r="Z397" s="2"/>
    </row>
    <row r="398" spans="1:26" s="12" customFormat="1" ht="31.5" thickTop="1" thickBot="1">
      <c r="A398" s="13" t="str">
        <f t="shared" si="283"/>
        <v>b</v>
      </c>
      <c r="B398" s="3" t="s">
        <v>259</v>
      </c>
      <c r="C398" s="6" t="s">
        <v>27</v>
      </c>
      <c r="D398" s="14">
        <f t="shared" ref="D398:D411" si="314">E398+F398</f>
        <v>0</v>
      </c>
      <c r="E398" s="14">
        <f>E401+E410+E411</f>
        <v>0</v>
      </c>
      <c r="F398" s="14">
        <f>F401+F410+F411</f>
        <v>0</v>
      </c>
      <c r="G398" s="14">
        <f t="shared" si="277"/>
        <v>0</v>
      </c>
      <c r="H398" s="14">
        <f>H401+H410+H411</f>
        <v>0</v>
      </c>
      <c r="I398" s="14">
        <f>I401+I410+I411</f>
        <v>0</v>
      </c>
      <c r="J398" s="14">
        <f t="shared" si="278"/>
        <v>0</v>
      </c>
      <c r="K398" s="14">
        <f>K401+K410+K411</f>
        <v>0</v>
      </c>
      <c r="L398" s="14">
        <f>L401+L410+L411</f>
        <v>0</v>
      </c>
      <c r="M398" s="14">
        <f t="shared" ref="M398:M439" si="315">N398+O398</f>
        <v>0</v>
      </c>
      <c r="N398" s="14">
        <f>N401+N410+N411</f>
        <v>0</v>
      </c>
      <c r="O398" s="14">
        <f>O401+O410+O411</f>
        <v>0</v>
      </c>
      <c r="P398" s="14">
        <f t="shared" si="280"/>
        <v>0</v>
      </c>
      <c r="Q398" s="14">
        <f>Q401+Q410+Q411</f>
        <v>0</v>
      </c>
      <c r="R398" s="14">
        <f>R401+R410+R411</f>
        <v>0</v>
      </c>
      <c r="S398" s="14">
        <f t="shared" ref="S398:S439" si="316">T398+U398</f>
        <v>0</v>
      </c>
      <c r="T398" s="14">
        <f>T401+T410+T411</f>
        <v>0</v>
      </c>
      <c r="U398" s="14">
        <f>U401+U410+U411</f>
        <v>0</v>
      </c>
      <c r="V398" s="14">
        <f t="shared" si="282"/>
        <v>0</v>
      </c>
      <c r="W398" s="14">
        <f>W401+W410+W411</f>
        <v>0</v>
      </c>
      <c r="X398" s="14">
        <f>X401+X410+X411</f>
        <v>0</v>
      </c>
      <c r="Y398" s="5" t="s">
        <v>264</v>
      </c>
      <c r="Z398" s="5" t="s">
        <v>197</v>
      </c>
    </row>
    <row r="399" spans="1:26" s="12" customFormat="1" ht="16.5" thickTop="1" thickBot="1">
      <c r="A399" s="13" t="str">
        <f t="shared" si="283"/>
        <v>b</v>
      </c>
      <c r="B399" s="3" t="s">
        <v>0</v>
      </c>
      <c r="C399" s="9" t="s">
        <v>12</v>
      </c>
      <c r="D399" s="15">
        <f t="shared" si="314"/>
        <v>0</v>
      </c>
      <c r="E399" s="15">
        <v>0</v>
      </c>
      <c r="F399" s="15">
        <v>0</v>
      </c>
      <c r="G399" s="15">
        <f t="shared" si="277"/>
        <v>0</v>
      </c>
      <c r="H399" s="15">
        <v>0</v>
      </c>
      <c r="I399" s="15">
        <v>0</v>
      </c>
      <c r="J399" s="15">
        <f t="shared" si="278"/>
        <v>0</v>
      </c>
      <c r="K399" s="15">
        <v>0</v>
      </c>
      <c r="L399" s="15">
        <v>0</v>
      </c>
      <c r="M399" s="15">
        <f t="shared" si="315"/>
        <v>0</v>
      </c>
      <c r="N399" s="15">
        <v>0</v>
      </c>
      <c r="O399" s="15">
        <v>0</v>
      </c>
      <c r="P399" s="15">
        <f t="shared" si="280"/>
        <v>0</v>
      </c>
      <c r="Q399" s="15">
        <v>0</v>
      </c>
      <c r="R399" s="15">
        <v>0</v>
      </c>
      <c r="S399" s="15">
        <f t="shared" si="316"/>
        <v>0</v>
      </c>
      <c r="T399" s="15">
        <v>0</v>
      </c>
      <c r="U399" s="15">
        <v>0</v>
      </c>
      <c r="V399" s="15">
        <f t="shared" si="282"/>
        <v>0</v>
      </c>
      <c r="W399" s="15">
        <v>0</v>
      </c>
      <c r="X399" s="15">
        <v>0</v>
      </c>
      <c r="Y399" s="2"/>
      <c r="Z399" s="2"/>
    </row>
    <row r="400" spans="1:26" s="12" customFormat="1" ht="16.5" thickTop="1" thickBot="1">
      <c r="A400" s="13" t="str">
        <f t="shared" si="283"/>
        <v>b</v>
      </c>
      <c r="B400" s="3" t="s">
        <v>0</v>
      </c>
      <c r="C400" s="9" t="s">
        <v>13</v>
      </c>
      <c r="D400" s="15">
        <f t="shared" si="314"/>
        <v>0</v>
      </c>
      <c r="E400" s="15">
        <v>0</v>
      </c>
      <c r="F400" s="15">
        <v>0</v>
      </c>
      <c r="G400" s="15">
        <f t="shared" si="277"/>
        <v>0</v>
      </c>
      <c r="H400" s="15">
        <v>0</v>
      </c>
      <c r="I400" s="15">
        <v>0</v>
      </c>
      <c r="J400" s="15">
        <f t="shared" si="278"/>
        <v>0</v>
      </c>
      <c r="K400" s="15">
        <v>0</v>
      </c>
      <c r="L400" s="15">
        <v>0</v>
      </c>
      <c r="M400" s="15">
        <f t="shared" si="315"/>
        <v>0</v>
      </c>
      <c r="N400" s="15">
        <v>0</v>
      </c>
      <c r="O400" s="15">
        <v>0</v>
      </c>
      <c r="P400" s="15">
        <f t="shared" si="280"/>
        <v>0</v>
      </c>
      <c r="Q400" s="15">
        <v>0</v>
      </c>
      <c r="R400" s="15">
        <v>0</v>
      </c>
      <c r="S400" s="15">
        <f t="shared" si="316"/>
        <v>0</v>
      </c>
      <c r="T400" s="15">
        <v>0</v>
      </c>
      <c r="U400" s="15">
        <v>0</v>
      </c>
      <c r="V400" s="15">
        <f t="shared" si="282"/>
        <v>0</v>
      </c>
      <c r="W400" s="15">
        <v>0</v>
      </c>
      <c r="X400" s="15">
        <v>0</v>
      </c>
      <c r="Y400" s="2"/>
      <c r="Z400" s="2"/>
    </row>
    <row r="401" spans="1:26" s="12" customFormat="1" ht="16.5" thickTop="1" thickBot="1">
      <c r="A401" s="13" t="str">
        <f t="shared" si="283"/>
        <v>b</v>
      </c>
      <c r="B401" s="3" t="s">
        <v>0</v>
      </c>
      <c r="C401" s="10" t="s">
        <v>14</v>
      </c>
      <c r="D401" s="16">
        <f t="shared" si="314"/>
        <v>0</v>
      </c>
      <c r="E401" s="16">
        <f>E402+E403+E404+E405+E406+E407</f>
        <v>0</v>
      </c>
      <c r="F401" s="16">
        <f>F402+F403+F404+F405+F406+F407</f>
        <v>0</v>
      </c>
      <c r="G401" s="16">
        <f t="shared" si="277"/>
        <v>0</v>
      </c>
      <c r="H401" s="16">
        <f>H402+H403+H404+H405+H406+H407</f>
        <v>0</v>
      </c>
      <c r="I401" s="16">
        <f>I402+I403+I404+I405+I406+I407</f>
        <v>0</v>
      </c>
      <c r="J401" s="16">
        <f t="shared" si="278"/>
        <v>0</v>
      </c>
      <c r="K401" s="16">
        <f>K402+K403+K404+K405+K406+K407</f>
        <v>0</v>
      </c>
      <c r="L401" s="16">
        <f>L402+L403+L404+L405+L406+L407</f>
        <v>0</v>
      </c>
      <c r="M401" s="16">
        <f t="shared" si="315"/>
        <v>0</v>
      </c>
      <c r="N401" s="16">
        <f>N402+N403+N404+N405+N406+N407</f>
        <v>0</v>
      </c>
      <c r="O401" s="16">
        <f>O402+O403+O404+O405+O406+O407</f>
        <v>0</v>
      </c>
      <c r="P401" s="16">
        <f t="shared" si="280"/>
        <v>0</v>
      </c>
      <c r="Q401" s="16">
        <f>Q402+Q403+Q404+Q405+Q406+Q407</f>
        <v>0</v>
      </c>
      <c r="R401" s="16">
        <f>R402+R403+R404+R405+R406+R407</f>
        <v>0</v>
      </c>
      <c r="S401" s="16">
        <f t="shared" si="316"/>
        <v>0</v>
      </c>
      <c r="T401" s="16">
        <f>T402+T403+T404+T405+T406+T407</f>
        <v>0</v>
      </c>
      <c r="U401" s="16">
        <f>U402+U403+U404+U405+U406+U407</f>
        <v>0</v>
      </c>
      <c r="V401" s="16">
        <f t="shared" si="282"/>
        <v>0</v>
      </c>
      <c r="W401" s="16">
        <f>W402+W403+W404+W405+W406+W407</f>
        <v>0</v>
      </c>
      <c r="X401" s="16">
        <f>X402+X403+X404+X405+X406+X407</f>
        <v>0</v>
      </c>
      <c r="Y401" s="2"/>
      <c r="Z401" s="2"/>
    </row>
    <row r="402" spans="1:26" s="12" customFormat="1" ht="16.5" thickTop="1" thickBot="1">
      <c r="A402" s="13" t="str">
        <f t="shared" si="283"/>
        <v>b</v>
      </c>
      <c r="B402" s="3" t="s">
        <v>0</v>
      </c>
      <c r="C402" s="4" t="s">
        <v>182</v>
      </c>
      <c r="D402" s="17">
        <f t="shared" si="314"/>
        <v>0</v>
      </c>
      <c r="E402" s="17"/>
      <c r="F402" s="17"/>
      <c r="G402" s="17">
        <f t="shared" si="277"/>
        <v>0</v>
      </c>
      <c r="H402" s="17"/>
      <c r="I402" s="17"/>
      <c r="J402" s="17">
        <f t="shared" si="278"/>
        <v>0</v>
      </c>
      <c r="K402" s="17"/>
      <c r="L402" s="17"/>
      <c r="M402" s="17">
        <f t="shared" si="315"/>
        <v>0</v>
      </c>
      <c r="N402" s="17"/>
      <c r="O402" s="17"/>
      <c r="P402" s="17">
        <f t="shared" si="280"/>
        <v>0</v>
      </c>
      <c r="Q402" s="17"/>
      <c r="R402" s="17"/>
      <c r="S402" s="17">
        <f t="shared" si="316"/>
        <v>0</v>
      </c>
      <c r="T402" s="17"/>
      <c r="U402" s="17"/>
      <c r="V402" s="17">
        <f t="shared" si="282"/>
        <v>0</v>
      </c>
      <c r="W402" s="17"/>
      <c r="X402" s="17"/>
      <c r="Y402" s="2"/>
      <c r="Z402" s="2"/>
    </row>
    <row r="403" spans="1:26" s="12" customFormat="1" ht="16.5" thickTop="1" thickBot="1">
      <c r="A403" s="13" t="str">
        <f t="shared" si="283"/>
        <v>b</v>
      </c>
      <c r="B403" s="3" t="s">
        <v>0</v>
      </c>
      <c r="C403" s="4" t="s">
        <v>133</v>
      </c>
      <c r="D403" s="17">
        <f t="shared" si="314"/>
        <v>0</v>
      </c>
      <c r="E403" s="17"/>
      <c r="F403" s="17"/>
      <c r="G403" s="17">
        <f t="shared" si="277"/>
        <v>0</v>
      </c>
      <c r="H403" s="17"/>
      <c r="I403" s="17"/>
      <c r="J403" s="17">
        <f t="shared" si="278"/>
        <v>0</v>
      </c>
      <c r="K403" s="17"/>
      <c r="L403" s="17"/>
      <c r="M403" s="17">
        <f t="shared" si="315"/>
        <v>0</v>
      </c>
      <c r="N403" s="17"/>
      <c r="O403" s="17"/>
      <c r="P403" s="17">
        <f t="shared" si="280"/>
        <v>0</v>
      </c>
      <c r="Q403" s="17"/>
      <c r="R403" s="17"/>
      <c r="S403" s="17">
        <f t="shared" si="316"/>
        <v>0</v>
      </c>
      <c r="T403" s="17"/>
      <c r="U403" s="17"/>
      <c r="V403" s="17">
        <f t="shared" si="282"/>
        <v>0</v>
      </c>
      <c r="W403" s="17"/>
      <c r="X403" s="17"/>
      <c r="Y403" s="2"/>
      <c r="Z403" s="2"/>
    </row>
    <row r="404" spans="1:26" s="12" customFormat="1" ht="16.5" thickTop="1" thickBot="1">
      <c r="A404" s="13" t="str">
        <f t="shared" si="283"/>
        <v>b</v>
      </c>
      <c r="B404" s="3"/>
      <c r="C404" s="4" t="s">
        <v>132</v>
      </c>
      <c r="D404" s="17">
        <f t="shared" si="314"/>
        <v>0</v>
      </c>
      <c r="E404" s="17"/>
      <c r="F404" s="17"/>
      <c r="G404" s="17">
        <f t="shared" si="277"/>
        <v>0</v>
      </c>
      <c r="H404" s="17"/>
      <c r="I404" s="17"/>
      <c r="J404" s="17">
        <f t="shared" si="278"/>
        <v>0</v>
      </c>
      <c r="K404" s="17"/>
      <c r="L404" s="17"/>
      <c r="M404" s="17">
        <f t="shared" si="315"/>
        <v>0</v>
      </c>
      <c r="N404" s="17"/>
      <c r="O404" s="17"/>
      <c r="P404" s="17">
        <f t="shared" si="280"/>
        <v>0</v>
      </c>
      <c r="Q404" s="17"/>
      <c r="R404" s="17"/>
      <c r="S404" s="17">
        <f t="shared" si="316"/>
        <v>0</v>
      </c>
      <c r="T404" s="17"/>
      <c r="U404" s="17"/>
      <c r="V404" s="17">
        <f t="shared" si="282"/>
        <v>0</v>
      </c>
      <c r="W404" s="17"/>
      <c r="X404" s="17"/>
      <c r="Y404" s="2"/>
      <c r="Z404" s="2"/>
    </row>
    <row r="405" spans="1:26" s="12" customFormat="1" ht="16.5" thickTop="1" thickBot="1">
      <c r="A405" s="13" t="str">
        <f t="shared" si="283"/>
        <v>b</v>
      </c>
      <c r="B405" s="3" t="s">
        <v>0</v>
      </c>
      <c r="C405" s="4" t="s">
        <v>148</v>
      </c>
      <c r="D405" s="17">
        <f t="shared" si="314"/>
        <v>0</v>
      </c>
      <c r="E405" s="17"/>
      <c r="F405" s="17"/>
      <c r="G405" s="17">
        <f t="shared" si="277"/>
        <v>0</v>
      </c>
      <c r="H405" s="17"/>
      <c r="I405" s="17"/>
      <c r="J405" s="17">
        <f t="shared" si="278"/>
        <v>0</v>
      </c>
      <c r="K405" s="17"/>
      <c r="L405" s="17"/>
      <c r="M405" s="17">
        <f t="shared" si="315"/>
        <v>0</v>
      </c>
      <c r="N405" s="17"/>
      <c r="O405" s="17"/>
      <c r="P405" s="17">
        <f t="shared" si="280"/>
        <v>0</v>
      </c>
      <c r="Q405" s="17"/>
      <c r="R405" s="17"/>
      <c r="S405" s="17">
        <f t="shared" si="316"/>
        <v>0</v>
      </c>
      <c r="T405" s="17"/>
      <c r="U405" s="17"/>
      <c r="V405" s="17">
        <f t="shared" si="282"/>
        <v>0</v>
      </c>
      <c r="W405" s="17"/>
      <c r="X405" s="17"/>
      <c r="Y405" s="2"/>
      <c r="Z405" s="2"/>
    </row>
    <row r="406" spans="1:26" s="12" customFormat="1" ht="16.5" thickTop="1" thickBot="1">
      <c r="A406" s="13" t="str">
        <f t="shared" si="283"/>
        <v>b</v>
      </c>
      <c r="B406" s="3" t="s">
        <v>0</v>
      </c>
      <c r="C406" s="4" t="s">
        <v>134</v>
      </c>
      <c r="D406" s="17">
        <f t="shared" si="314"/>
        <v>0</v>
      </c>
      <c r="E406" s="17"/>
      <c r="F406" s="17"/>
      <c r="G406" s="17">
        <f t="shared" si="277"/>
        <v>0</v>
      </c>
      <c r="H406" s="17"/>
      <c r="I406" s="17"/>
      <c r="J406" s="17">
        <f t="shared" si="278"/>
        <v>0</v>
      </c>
      <c r="K406" s="17"/>
      <c r="L406" s="17"/>
      <c r="M406" s="17">
        <f t="shared" si="315"/>
        <v>0</v>
      </c>
      <c r="N406" s="17"/>
      <c r="O406" s="17"/>
      <c r="P406" s="17">
        <f t="shared" si="280"/>
        <v>0</v>
      </c>
      <c r="Q406" s="17"/>
      <c r="R406" s="17"/>
      <c r="S406" s="17">
        <f t="shared" si="316"/>
        <v>0</v>
      </c>
      <c r="T406" s="17"/>
      <c r="U406" s="17"/>
      <c r="V406" s="17">
        <f t="shared" si="282"/>
        <v>0</v>
      </c>
      <c r="W406" s="17"/>
      <c r="X406" s="17"/>
      <c r="Y406" s="2"/>
      <c r="Z406" s="2"/>
    </row>
    <row r="407" spans="1:26" s="12" customFormat="1" ht="16.5" thickTop="1" thickBot="1">
      <c r="A407" s="13" t="str">
        <f t="shared" si="283"/>
        <v>b</v>
      </c>
      <c r="B407" s="3" t="s">
        <v>0</v>
      </c>
      <c r="C407" s="4" t="s">
        <v>129</v>
      </c>
      <c r="D407" s="17">
        <f t="shared" si="314"/>
        <v>0</v>
      </c>
      <c r="E407" s="17">
        <f>E408+E409</f>
        <v>0</v>
      </c>
      <c r="F407" s="17">
        <f>F408+F409</f>
        <v>0</v>
      </c>
      <c r="G407" s="17">
        <f t="shared" si="277"/>
        <v>0</v>
      </c>
      <c r="H407" s="17">
        <f>H408+H409</f>
        <v>0</v>
      </c>
      <c r="I407" s="17">
        <f>I408+I409</f>
        <v>0</v>
      </c>
      <c r="J407" s="17">
        <f t="shared" si="278"/>
        <v>0</v>
      </c>
      <c r="K407" s="17">
        <f>K408+K409</f>
        <v>0</v>
      </c>
      <c r="L407" s="17">
        <f>L408+L409</f>
        <v>0</v>
      </c>
      <c r="M407" s="17">
        <f t="shared" si="315"/>
        <v>0</v>
      </c>
      <c r="N407" s="17">
        <f>N408+N409</f>
        <v>0</v>
      </c>
      <c r="O407" s="17">
        <f>O408+O409</f>
        <v>0</v>
      </c>
      <c r="P407" s="17">
        <f t="shared" si="280"/>
        <v>0</v>
      </c>
      <c r="Q407" s="17">
        <f>Q408+Q409</f>
        <v>0</v>
      </c>
      <c r="R407" s="17">
        <f>R408+R409</f>
        <v>0</v>
      </c>
      <c r="S407" s="17">
        <f t="shared" si="316"/>
        <v>0</v>
      </c>
      <c r="T407" s="17">
        <f>T408+T409</f>
        <v>0</v>
      </c>
      <c r="U407" s="17">
        <f>U408+U409</f>
        <v>0</v>
      </c>
      <c r="V407" s="17">
        <f t="shared" si="282"/>
        <v>0</v>
      </c>
      <c r="W407" s="17">
        <f>W408+W409</f>
        <v>0</v>
      </c>
      <c r="X407" s="17">
        <f>X408+X409</f>
        <v>0</v>
      </c>
      <c r="Y407" s="2"/>
      <c r="Z407" s="2"/>
    </row>
    <row r="408" spans="1:26" s="12" customFormat="1" ht="27" thickTop="1" thickBot="1">
      <c r="A408" s="13" t="str">
        <f t="shared" si="283"/>
        <v>b</v>
      </c>
      <c r="B408" s="3" t="s">
        <v>0</v>
      </c>
      <c r="C408" s="11" t="s">
        <v>15</v>
      </c>
      <c r="D408" s="19">
        <f t="shared" si="314"/>
        <v>0</v>
      </c>
      <c r="E408" s="19"/>
      <c r="F408" s="19"/>
      <c r="G408" s="19">
        <f t="shared" si="277"/>
        <v>0</v>
      </c>
      <c r="H408" s="19"/>
      <c r="I408" s="19"/>
      <c r="J408" s="19">
        <f t="shared" si="278"/>
        <v>0</v>
      </c>
      <c r="K408" s="19"/>
      <c r="L408" s="19"/>
      <c r="M408" s="19">
        <f t="shared" si="315"/>
        <v>0</v>
      </c>
      <c r="N408" s="19"/>
      <c r="O408" s="19"/>
      <c r="P408" s="19">
        <f t="shared" si="280"/>
        <v>0</v>
      </c>
      <c r="Q408" s="19"/>
      <c r="R408" s="19"/>
      <c r="S408" s="19">
        <f t="shared" si="316"/>
        <v>0</v>
      </c>
      <c r="T408" s="19"/>
      <c r="U408" s="19"/>
      <c r="V408" s="19">
        <f t="shared" si="282"/>
        <v>0</v>
      </c>
      <c r="W408" s="19"/>
      <c r="X408" s="19"/>
      <c r="Y408" s="2"/>
      <c r="Z408" s="2"/>
    </row>
    <row r="409" spans="1:26" s="12" customFormat="1" ht="27" thickTop="1" thickBot="1">
      <c r="A409" s="13" t="str">
        <f t="shared" si="283"/>
        <v>b</v>
      </c>
      <c r="B409" s="3" t="s">
        <v>0</v>
      </c>
      <c r="C409" s="11" t="s">
        <v>16</v>
      </c>
      <c r="D409" s="19">
        <f t="shared" si="314"/>
        <v>0</v>
      </c>
      <c r="E409" s="19"/>
      <c r="F409" s="19"/>
      <c r="G409" s="19">
        <f t="shared" si="277"/>
        <v>0</v>
      </c>
      <c r="H409" s="19"/>
      <c r="I409" s="19"/>
      <c r="J409" s="19">
        <f t="shared" si="278"/>
        <v>0</v>
      </c>
      <c r="K409" s="19"/>
      <c r="L409" s="19"/>
      <c r="M409" s="19">
        <f t="shared" si="315"/>
        <v>0</v>
      </c>
      <c r="N409" s="19"/>
      <c r="O409" s="19"/>
      <c r="P409" s="19">
        <f t="shared" si="280"/>
        <v>0</v>
      </c>
      <c r="Q409" s="19"/>
      <c r="R409" s="19"/>
      <c r="S409" s="19">
        <f t="shared" si="316"/>
        <v>0</v>
      </c>
      <c r="T409" s="19"/>
      <c r="U409" s="19"/>
      <c r="V409" s="19">
        <f t="shared" si="282"/>
        <v>0</v>
      </c>
      <c r="W409" s="19"/>
      <c r="X409" s="19"/>
      <c r="Y409" s="2"/>
      <c r="Z409" s="2"/>
    </row>
    <row r="410" spans="1:26" s="12" customFormat="1" ht="16.5" thickTop="1" thickBot="1">
      <c r="A410" s="13" t="str">
        <f t="shared" si="283"/>
        <v>b</v>
      </c>
      <c r="B410" s="3" t="s">
        <v>0</v>
      </c>
      <c r="C410" s="10" t="s">
        <v>17</v>
      </c>
      <c r="D410" s="16">
        <f t="shared" si="314"/>
        <v>0</v>
      </c>
      <c r="E410" s="16">
        <v>0</v>
      </c>
      <c r="F410" s="16">
        <v>0</v>
      </c>
      <c r="G410" s="16">
        <f t="shared" si="277"/>
        <v>0</v>
      </c>
      <c r="H410" s="16">
        <v>0</v>
      </c>
      <c r="I410" s="16">
        <v>0</v>
      </c>
      <c r="J410" s="16">
        <f t="shared" si="278"/>
        <v>0</v>
      </c>
      <c r="K410" s="16">
        <v>0</v>
      </c>
      <c r="L410" s="16">
        <v>0</v>
      </c>
      <c r="M410" s="16">
        <f t="shared" si="315"/>
        <v>0</v>
      </c>
      <c r="N410" s="16">
        <v>0</v>
      </c>
      <c r="O410" s="16">
        <v>0</v>
      </c>
      <c r="P410" s="16">
        <f t="shared" si="280"/>
        <v>0</v>
      </c>
      <c r="Q410" s="16">
        <v>0</v>
      </c>
      <c r="R410" s="16">
        <v>0</v>
      </c>
      <c r="S410" s="16">
        <f t="shared" si="316"/>
        <v>0</v>
      </c>
      <c r="T410" s="16">
        <v>0</v>
      </c>
      <c r="U410" s="16">
        <v>0</v>
      </c>
      <c r="V410" s="16">
        <f t="shared" si="282"/>
        <v>0</v>
      </c>
      <c r="W410" s="16">
        <v>0</v>
      </c>
      <c r="X410" s="16">
        <v>0</v>
      </c>
      <c r="Y410" s="2"/>
      <c r="Z410" s="2"/>
    </row>
    <row r="411" spans="1:26" s="12" customFormat="1" ht="16.5" thickTop="1" thickBot="1">
      <c r="A411" s="13" t="str">
        <f t="shared" si="283"/>
        <v>b</v>
      </c>
      <c r="B411" s="3" t="s">
        <v>0</v>
      </c>
      <c r="C411" s="10" t="s">
        <v>18</v>
      </c>
      <c r="D411" s="16">
        <f t="shared" si="314"/>
        <v>0</v>
      </c>
      <c r="E411" s="16">
        <v>0</v>
      </c>
      <c r="F411" s="16">
        <v>0</v>
      </c>
      <c r="G411" s="16">
        <f t="shared" si="277"/>
        <v>0</v>
      </c>
      <c r="H411" s="16">
        <v>0</v>
      </c>
      <c r="I411" s="16">
        <v>0</v>
      </c>
      <c r="J411" s="16">
        <f t="shared" si="278"/>
        <v>0</v>
      </c>
      <c r="K411" s="16">
        <v>0</v>
      </c>
      <c r="L411" s="16">
        <v>0</v>
      </c>
      <c r="M411" s="16">
        <f t="shared" si="315"/>
        <v>0</v>
      </c>
      <c r="N411" s="16">
        <v>0</v>
      </c>
      <c r="O411" s="16">
        <v>0</v>
      </c>
      <c r="P411" s="16">
        <f t="shared" si="280"/>
        <v>0</v>
      </c>
      <c r="Q411" s="16">
        <v>0</v>
      </c>
      <c r="R411" s="16">
        <v>0</v>
      </c>
      <c r="S411" s="16">
        <f t="shared" si="316"/>
        <v>0</v>
      </c>
      <c r="T411" s="16">
        <v>0</v>
      </c>
      <c r="U411" s="16">
        <v>0</v>
      </c>
      <c r="V411" s="16">
        <f t="shared" si="282"/>
        <v>0</v>
      </c>
      <c r="W411" s="16">
        <v>0</v>
      </c>
      <c r="X411" s="16">
        <v>0</v>
      </c>
      <c r="Y411" s="2"/>
      <c r="Z411" s="2"/>
    </row>
    <row r="412" spans="1:26" s="12" customFormat="1" ht="31.5" thickTop="1" thickBot="1">
      <c r="A412" s="13" t="str">
        <f t="shared" si="283"/>
        <v>b</v>
      </c>
      <c r="B412" s="3" t="s">
        <v>260</v>
      </c>
      <c r="C412" s="6" t="s">
        <v>25</v>
      </c>
      <c r="D412" s="14">
        <f t="shared" ref="D412:D425" si="317">E412+F412</f>
        <v>0</v>
      </c>
      <c r="E412" s="14">
        <f>E415+E424+E425</f>
        <v>0</v>
      </c>
      <c r="F412" s="14">
        <f>F415+F424+F425</f>
        <v>0</v>
      </c>
      <c r="G412" s="14">
        <f t="shared" ref="G412:G425" si="318">H412+I412</f>
        <v>0</v>
      </c>
      <c r="H412" s="14">
        <f>H415+H424+H425</f>
        <v>0</v>
      </c>
      <c r="I412" s="14">
        <f>I415+I424+I425</f>
        <v>0</v>
      </c>
      <c r="J412" s="14">
        <f t="shared" ref="J412:J425" si="319">K412+L412</f>
        <v>0</v>
      </c>
      <c r="K412" s="14">
        <f>K415+K424+K425</f>
        <v>0</v>
      </c>
      <c r="L412" s="14">
        <f>L415+L424+L425</f>
        <v>0</v>
      </c>
      <c r="M412" s="14">
        <f t="shared" si="315"/>
        <v>0</v>
      </c>
      <c r="N412" s="14">
        <f>N415+N424+N425</f>
        <v>0</v>
      </c>
      <c r="O412" s="14">
        <f>O415+O424+O425</f>
        <v>0</v>
      </c>
      <c r="P412" s="14">
        <f t="shared" ref="P412:P425" si="320">Q412+R412</f>
        <v>0</v>
      </c>
      <c r="Q412" s="14">
        <f>Q415+Q424+Q425</f>
        <v>0</v>
      </c>
      <c r="R412" s="14">
        <f>R415+R424+R425</f>
        <v>0</v>
      </c>
      <c r="S412" s="14">
        <f t="shared" si="316"/>
        <v>0</v>
      </c>
      <c r="T412" s="14">
        <f>T415+T424+T425</f>
        <v>0</v>
      </c>
      <c r="U412" s="14">
        <f>U415+U424+U425</f>
        <v>0</v>
      </c>
      <c r="V412" s="14">
        <f t="shared" ref="V412:V425" si="321">W412+X412</f>
        <v>0</v>
      </c>
      <c r="W412" s="14">
        <f>W415+W424+W425</f>
        <v>0</v>
      </c>
      <c r="X412" s="14">
        <f>X415+X424+X425</f>
        <v>0</v>
      </c>
      <c r="Y412" s="5" t="s">
        <v>264</v>
      </c>
      <c r="Z412" s="5" t="s">
        <v>197</v>
      </c>
    </row>
    <row r="413" spans="1:26" s="12" customFormat="1" ht="16.5" thickTop="1" thickBot="1">
      <c r="A413" s="13" t="str">
        <f t="shared" si="283"/>
        <v>b</v>
      </c>
      <c r="B413" s="3" t="s">
        <v>0</v>
      </c>
      <c r="C413" s="9" t="s">
        <v>12</v>
      </c>
      <c r="D413" s="15">
        <f t="shared" si="317"/>
        <v>0</v>
      </c>
      <c r="E413" s="15">
        <v>0</v>
      </c>
      <c r="F413" s="15">
        <v>0</v>
      </c>
      <c r="G413" s="15">
        <f t="shared" si="318"/>
        <v>0</v>
      </c>
      <c r="H413" s="15">
        <v>0</v>
      </c>
      <c r="I413" s="15">
        <v>0</v>
      </c>
      <c r="J413" s="15">
        <f t="shared" si="319"/>
        <v>0</v>
      </c>
      <c r="K413" s="15">
        <v>0</v>
      </c>
      <c r="L413" s="15">
        <v>0</v>
      </c>
      <c r="M413" s="15">
        <f t="shared" si="315"/>
        <v>0</v>
      </c>
      <c r="N413" s="15">
        <v>0</v>
      </c>
      <c r="O413" s="15">
        <v>0</v>
      </c>
      <c r="P413" s="15">
        <f t="shared" si="320"/>
        <v>0</v>
      </c>
      <c r="Q413" s="15">
        <v>0</v>
      </c>
      <c r="R413" s="15">
        <v>0</v>
      </c>
      <c r="S413" s="15">
        <f t="shared" si="316"/>
        <v>0</v>
      </c>
      <c r="T413" s="15">
        <v>0</v>
      </c>
      <c r="U413" s="15">
        <v>0</v>
      </c>
      <c r="V413" s="15">
        <f t="shared" si="321"/>
        <v>0</v>
      </c>
      <c r="W413" s="15">
        <v>0</v>
      </c>
      <c r="X413" s="15">
        <v>0</v>
      </c>
      <c r="Y413" s="2"/>
      <c r="Z413" s="2"/>
    </row>
    <row r="414" spans="1:26" s="12" customFormat="1" ht="16.5" thickTop="1" thickBot="1">
      <c r="A414" s="13" t="str">
        <f t="shared" si="283"/>
        <v>b</v>
      </c>
      <c r="B414" s="3" t="s">
        <v>0</v>
      </c>
      <c r="C414" s="9" t="s">
        <v>13</v>
      </c>
      <c r="D414" s="15">
        <f t="shared" si="317"/>
        <v>0</v>
      </c>
      <c r="E414" s="15">
        <v>0</v>
      </c>
      <c r="F414" s="15">
        <v>0</v>
      </c>
      <c r="G414" s="15">
        <f t="shared" si="318"/>
        <v>0</v>
      </c>
      <c r="H414" s="15">
        <v>0</v>
      </c>
      <c r="I414" s="15">
        <v>0</v>
      </c>
      <c r="J414" s="15">
        <f t="shared" si="319"/>
        <v>0</v>
      </c>
      <c r="K414" s="15">
        <v>0</v>
      </c>
      <c r="L414" s="15">
        <v>0</v>
      </c>
      <c r="M414" s="15">
        <f t="shared" si="315"/>
        <v>0</v>
      </c>
      <c r="N414" s="15">
        <v>0</v>
      </c>
      <c r="O414" s="15">
        <v>0</v>
      </c>
      <c r="P414" s="15">
        <f t="shared" si="320"/>
        <v>0</v>
      </c>
      <c r="Q414" s="15">
        <v>0</v>
      </c>
      <c r="R414" s="15">
        <v>0</v>
      </c>
      <c r="S414" s="15">
        <f t="shared" si="316"/>
        <v>0</v>
      </c>
      <c r="T414" s="15">
        <v>0</v>
      </c>
      <c r="U414" s="15">
        <v>0</v>
      </c>
      <c r="V414" s="15">
        <f t="shared" si="321"/>
        <v>0</v>
      </c>
      <c r="W414" s="15">
        <v>0</v>
      </c>
      <c r="X414" s="15">
        <v>0</v>
      </c>
      <c r="Y414" s="2"/>
      <c r="Z414" s="2"/>
    </row>
    <row r="415" spans="1:26" s="12" customFormat="1" ht="16.5" thickTop="1" thickBot="1">
      <c r="A415" s="13" t="str">
        <f t="shared" si="283"/>
        <v>b</v>
      </c>
      <c r="B415" s="3" t="s">
        <v>0</v>
      </c>
      <c r="C415" s="10" t="s">
        <v>14</v>
      </c>
      <c r="D415" s="16">
        <f t="shared" si="317"/>
        <v>0</v>
      </c>
      <c r="E415" s="16">
        <f>E416+E417+E418+E419+E420+E421</f>
        <v>0</v>
      </c>
      <c r="F415" s="16">
        <f>F416+F417+F418+F419+F420+F421</f>
        <v>0</v>
      </c>
      <c r="G415" s="16">
        <f t="shared" si="318"/>
        <v>0</v>
      </c>
      <c r="H415" s="16">
        <f>H416+H417+H418+H419+H420+H421</f>
        <v>0</v>
      </c>
      <c r="I415" s="16">
        <f>I416+I417+I418+I419+I420+I421</f>
        <v>0</v>
      </c>
      <c r="J415" s="16">
        <f t="shared" si="319"/>
        <v>0</v>
      </c>
      <c r="K415" s="16">
        <f>K416+K417+K418+K419+K420+K421</f>
        <v>0</v>
      </c>
      <c r="L415" s="16">
        <f>L416+L417+L418+L419+L420+L421</f>
        <v>0</v>
      </c>
      <c r="M415" s="16">
        <f t="shared" si="315"/>
        <v>0</v>
      </c>
      <c r="N415" s="16">
        <f>N416+N417+N418+N419+N420+N421</f>
        <v>0</v>
      </c>
      <c r="O415" s="16">
        <f>O416+O417+O418+O419+O420+O421</f>
        <v>0</v>
      </c>
      <c r="P415" s="16">
        <f t="shared" si="320"/>
        <v>0</v>
      </c>
      <c r="Q415" s="16">
        <f>Q416+Q417+Q418+Q419+Q420+Q421</f>
        <v>0</v>
      </c>
      <c r="R415" s="16">
        <f>R416+R417+R418+R419+R420+R421</f>
        <v>0</v>
      </c>
      <c r="S415" s="16">
        <f t="shared" si="316"/>
        <v>0</v>
      </c>
      <c r="T415" s="16">
        <f>T416+T417+T418+T419+T420+T421</f>
        <v>0</v>
      </c>
      <c r="U415" s="16">
        <f>U416+U417+U418+U419+U420+U421</f>
        <v>0</v>
      </c>
      <c r="V415" s="16">
        <f t="shared" si="321"/>
        <v>0</v>
      </c>
      <c r="W415" s="16">
        <f>W416+W417+W418+W419+W420+W421</f>
        <v>0</v>
      </c>
      <c r="X415" s="16">
        <f>X416+X417+X418+X419+X420+X421</f>
        <v>0</v>
      </c>
      <c r="Y415" s="2"/>
      <c r="Z415" s="2"/>
    </row>
    <row r="416" spans="1:26" s="12" customFormat="1" ht="16.5" thickTop="1" thickBot="1">
      <c r="A416" s="13" t="str">
        <f t="shared" si="283"/>
        <v>b</v>
      </c>
      <c r="B416" s="3" t="s">
        <v>0</v>
      </c>
      <c r="C416" s="4" t="s">
        <v>182</v>
      </c>
      <c r="D416" s="17">
        <f t="shared" si="317"/>
        <v>0</v>
      </c>
      <c r="E416" s="17"/>
      <c r="F416" s="17"/>
      <c r="G416" s="17">
        <f t="shared" si="318"/>
        <v>0</v>
      </c>
      <c r="H416" s="17"/>
      <c r="I416" s="17"/>
      <c r="J416" s="17">
        <f t="shared" si="319"/>
        <v>0</v>
      </c>
      <c r="K416" s="17"/>
      <c r="L416" s="17"/>
      <c r="M416" s="17">
        <f t="shared" si="315"/>
        <v>0</v>
      </c>
      <c r="N416" s="17"/>
      <c r="O416" s="17"/>
      <c r="P416" s="17">
        <f t="shared" si="320"/>
        <v>0</v>
      </c>
      <c r="Q416" s="17"/>
      <c r="R416" s="17"/>
      <c r="S416" s="17">
        <f t="shared" si="316"/>
        <v>0</v>
      </c>
      <c r="T416" s="17"/>
      <c r="U416" s="17"/>
      <c r="V416" s="17">
        <f t="shared" si="321"/>
        <v>0</v>
      </c>
      <c r="W416" s="17"/>
      <c r="X416" s="17"/>
      <c r="Y416" s="2"/>
      <c r="Z416" s="2"/>
    </row>
    <row r="417" spans="1:26" s="12" customFormat="1" ht="16.5" thickTop="1" thickBot="1">
      <c r="A417" s="13" t="str">
        <f t="shared" si="283"/>
        <v>b</v>
      </c>
      <c r="B417" s="3" t="s">
        <v>0</v>
      </c>
      <c r="C417" s="4" t="s">
        <v>133</v>
      </c>
      <c r="D417" s="17">
        <f t="shared" si="317"/>
        <v>0</v>
      </c>
      <c r="E417" s="17"/>
      <c r="F417" s="17"/>
      <c r="G417" s="17">
        <f t="shared" si="318"/>
        <v>0</v>
      </c>
      <c r="H417" s="17"/>
      <c r="I417" s="17"/>
      <c r="J417" s="17">
        <f t="shared" si="319"/>
        <v>0</v>
      </c>
      <c r="K417" s="17"/>
      <c r="L417" s="17"/>
      <c r="M417" s="17">
        <f t="shared" si="315"/>
        <v>0</v>
      </c>
      <c r="N417" s="17"/>
      <c r="O417" s="17"/>
      <c r="P417" s="17">
        <f t="shared" si="320"/>
        <v>0</v>
      </c>
      <c r="Q417" s="17"/>
      <c r="R417" s="17"/>
      <c r="S417" s="17">
        <f t="shared" si="316"/>
        <v>0</v>
      </c>
      <c r="T417" s="17"/>
      <c r="U417" s="17"/>
      <c r="V417" s="17">
        <f t="shared" si="321"/>
        <v>0</v>
      </c>
      <c r="W417" s="17"/>
      <c r="X417" s="17"/>
      <c r="Y417" s="2"/>
      <c r="Z417" s="2"/>
    </row>
    <row r="418" spans="1:26" s="12" customFormat="1" ht="16.5" thickTop="1" thickBot="1">
      <c r="A418" s="13" t="str">
        <f t="shared" si="283"/>
        <v>b</v>
      </c>
      <c r="B418" s="3"/>
      <c r="C418" s="4" t="s">
        <v>132</v>
      </c>
      <c r="D418" s="17">
        <f t="shared" si="317"/>
        <v>0</v>
      </c>
      <c r="E418" s="17"/>
      <c r="F418" s="17"/>
      <c r="G418" s="17">
        <f t="shared" si="318"/>
        <v>0</v>
      </c>
      <c r="H418" s="17"/>
      <c r="I418" s="17"/>
      <c r="J418" s="17">
        <f t="shared" si="319"/>
        <v>0</v>
      </c>
      <c r="K418" s="17"/>
      <c r="L418" s="17"/>
      <c r="M418" s="17">
        <f t="shared" si="315"/>
        <v>0</v>
      </c>
      <c r="N418" s="17"/>
      <c r="O418" s="17"/>
      <c r="P418" s="17">
        <f t="shared" si="320"/>
        <v>0</v>
      </c>
      <c r="Q418" s="17"/>
      <c r="R418" s="17"/>
      <c r="S418" s="17">
        <f t="shared" si="316"/>
        <v>0</v>
      </c>
      <c r="T418" s="17"/>
      <c r="U418" s="17"/>
      <c r="V418" s="17">
        <f t="shared" si="321"/>
        <v>0</v>
      </c>
      <c r="W418" s="17"/>
      <c r="X418" s="17"/>
      <c r="Y418" s="2"/>
      <c r="Z418" s="2"/>
    </row>
    <row r="419" spans="1:26" s="12" customFormat="1" ht="16.5" thickTop="1" thickBot="1">
      <c r="A419" s="13" t="str">
        <f t="shared" si="283"/>
        <v>b</v>
      </c>
      <c r="B419" s="3" t="s">
        <v>0</v>
      </c>
      <c r="C419" s="4" t="s">
        <v>148</v>
      </c>
      <c r="D419" s="17">
        <f t="shared" si="317"/>
        <v>0</v>
      </c>
      <c r="E419" s="17"/>
      <c r="F419" s="17"/>
      <c r="G419" s="17">
        <f t="shared" si="318"/>
        <v>0</v>
      </c>
      <c r="H419" s="17"/>
      <c r="I419" s="17"/>
      <c r="J419" s="17">
        <f t="shared" si="319"/>
        <v>0</v>
      </c>
      <c r="K419" s="17"/>
      <c r="L419" s="17"/>
      <c r="M419" s="17">
        <f t="shared" si="315"/>
        <v>0</v>
      </c>
      <c r="N419" s="17"/>
      <c r="O419" s="17"/>
      <c r="P419" s="17">
        <f t="shared" si="320"/>
        <v>0</v>
      </c>
      <c r="Q419" s="17"/>
      <c r="R419" s="17"/>
      <c r="S419" s="17">
        <f t="shared" si="316"/>
        <v>0</v>
      </c>
      <c r="T419" s="17"/>
      <c r="U419" s="17"/>
      <c r="V419" s="17">
        <f t="shared" si="321"/>
        <v>0</v>
      </c>
      <c r="W419" s="17"/>
      <c r="X419" s="17"/>
      <c r="Y419" s="2"/>
      <c r="Z419" s="2"/>
    </row>
    <row r="420" spans="1:26" s="12" customFormat="1" ht="16.5" thickTop="1" thickBot="1">
      <c r="A420" s="13" t="str">
        <f t="shared" ref="A420:A483" si="322">IF((D420+E420+F420+G420+H420+I420+J420+K420+L420+P420+Q420+R420+V420+W420+X420)&gt;0,"a","b")</f>
        <v>b</v>
      </c>
      <c r="B420" s="3" t="s">
        <v>0</v>
      </c>
      <c r="C420" s="4" t="s">
        <v>134</v>
      </c>
      <c r="D420" s="17">
        <f t="shared" si="317"/>
        <v>0</v>
      </c>
      <c r="E420" s="17"/>
      <c r="F420" s="17"/>
      <c r="G420" s="17">
        <f t="shared" si="318"/>
        <v>0</v>
      </c>
      <c r="H420" s="17"/>
      <c r="I420" s="17"/>
      <c r="J420" s="17">
        <f t="shared" si="319"/>
        <v>0</v>
      </c>
      <c r="K420" s="17"/>
      <c r="L420" s="17"/>
      <c r="M420" s="17">
        <f t="shared" si="315"/>
        <v>0</v>
      </c>
      <c r="N420" s="17"/>
      <c r="O420" s="17"/>
      <c r="P420" s="17">
        <f t="shared" si="320"/>
        <v>0</v>
      </c>
      <c r="Q420" s="17"/>
      <c r="R420" s="17"/>
      <c r="S420" s="17">
        <f t="shared" si="316"/>
        <v>0</v>
      </c>
      <c r="T420" s="17"/>
      <c r="U420" s="17"/>
      <c r="V420" s="17">
        <f t="shared" si="321"/>
        <v>0</v>
      </c>
      <c r="W420" s="17"/>
      <c r="X420" s="17"/>
      <c r="Y420" s="2"/>
      <c r="Z420" s="2"/>
    </row>
    <row r="421" spans="1:26" s="12" customFormat="1" ht="16.5" thickTop="1" thickBot="1">
      <c r="A421" s="13" t="str">
        <f t="shared" si="322"/>
        <v>b</v>
      </c>
      <c r="B421" s="3" t="s">
        <v>0</v>
      </c>
      <c r="C421" s="4" t="s">
        <v>129</v>
      </c>
      <c r="D421" s="17">
        <f t="shared" si="317"/>
        <v>0</v>
      </c>
      <c r="E421" s="17">
        <f>E422+E423</f>
        <v>0</v>
      </c>
      <c r="F421" s="17">
        <f>F422+F423</f>
        <v>0</v>
      </c>
      <c r="G421" s="17">
        <f t="shared" si="318"/>
        <v>0</v>
      </c>
      <c r="H421" s="17">
        <f>H422+H423</f>
        <v>0</v>
      </c>
      <c r="I421" s="17">
        <f>I422+I423</f>
        <v>0</v>
      </c>
      <c r="J421" s="17">
        <f t="shared" si="319"/>
        <v>0</v>
      </c>
      <c r="K421" s="17">
        <f>K422+K423</f>
        <v>0</v>
      </c>
      <c r="L421" s="17">
        <f>L422+L423</f>
        <v>0</v>
      </c>
      <c r="M421" s="17">
        <f t="shared" si="315"/>
        <v>0</v>
      </c>
      <c r="N421" s="17">
        <f>N422+N423</f>
        <v>0</v>
      </c>
      <c r="O421" s="17">
        <f>O422+O423</f>
        <v>0</v>
      </c>
      <c r="P421" s="17">
        <f t="shared" si="320"/>
        <v>0</v>
      </c>
      <c r="Q421" s="17">
        <f>Q422+Q423</f>
        <v>0</v>
      </c>
      <c r="R421" s="17">
        <f>R422+R423</f>
        <v>0</v>
      </c>
      <c r="S421" s="17">
        <f t="shared" si="316"/>
        <v>0</v>
      </c>
      <c r="T421" s="17">
        <f>T422+T423</f>
        <v>0</v>
      </c>
      <c r="U421" s="17">
        <f>U422+U423</f>
        <v>0</v>
      </c>
      <c r="V421" s="17">
        <f t="shared" si="321"/>
        <v>0</v>
      </c>
      <c r="W421" s="17">
        <f>W422+W423</f>
        <v>0</v>
      </c>
      <c r="X421" s="17">
        <f>X422+X423</f>
        <v>0</v>
      </c>
      <c r="Y421" s="2"/>
      <c r="Z421" s="2"/>
    </row>
    <row r="422" spans="1:26" s="12" customFormat="1" ht="27" thickTop="1" thickBot="1">
      <c r="A422" s="13" t="str">
        <f t="shared" si="322"/>
        <v>b</v>
      </c>
      <c r="B422" s="3" t="s">
        <v>0</v>
      </c>
      <c r="C422" s="11" t="s">
        <v>15</v>
      </c>
      <c r="D422" s="19">
        <f t="shared" si="317"/>
        <v>0</v>
      </c>
      <c r="E422" s="19"/>
      <c r="F422" s="19"/>
      <c r="G422" s="19">
        <f t="shared" si="318"/>
        <v>0</v>
      </c>
      <c r="H422" s="19"/>
      <c r="I422" s="19"/>
      <c r="J422" s="19">
        <f t="shared" si="319"/>
        <v>0</v>
      </c>
      <c r="K422" s="19"/>
      <c r="L422" s="19"/>
      <c r="M422" s="19">
        <f t="shared" si="315"/>
        <v>0</v>
      </c>
      <c r="N422" s="19"/>
      <c r="O422" s="19"/>
      <c r="P422" s="19">
        <f t="shared" si="320"/>
        <v>0</v>
      </c>
      <c r="Q422" s="19"/>
      <c r="R422" s="19"/>
      <c r="S422" s="19">
        <f t="shared" si="316"/>
        <v>0</v>
      </c>
      <c r="T422" s="19"/>
      <c r="U422" s="19"/>
      <c r="V422" s="19">
        <f t="shared" si="321"/>
        <v>0</v>
      </c>
      <c r="W422" s="19"/>
      <c r="X422" s="19"/>
      <c r="Y422" s="2"/>
      <c r="Z422" s="2"/>
    </row>
    <row r="423" spans="1:26" s="12" customFormat="1" ht="27" thickTop="1" thickBot="1">
      <c r="A423" s="13" t="str">
        <f t="shared" si="322"/>
        <v>b</v>
      </c>
      <c r="B423" s="3" t="s">
        <v>0</v>
      </c>
      <c r="C423" s="11" t="s">
        <v>16</v>
      </c>
      <c r="D423" s="19">
        <f t="shared" si="317"/>
        <v>0</v>
      </c>
      <c r="E423" s="19"/>
      <c r="F423" s="19"/>
      <c r="G423" s="19">
        <f t="shared" si="318"/>
        <v>0</v>
      </c>
      <c r="H423" s="19"/>
      <c r="I423" s="19"/>
      <c r="J423" s="19">
        <f t="shared" si="319"/>
        <v>0</v>
      </c>
      <c r="K423" s="19"/>
      <c r="L423" s="19"/>
      <c r="M423" s="19">
        <f t="shared" si="315"/>
        <v>0</v>
      </c>
      <c r="N423" s="19"/>
      <c r="O423" s="19"/>
      <c r="P423" s="19">
        <f t="shared" si="320"/>
        <v>0</v>
      </c>
      <c r="Q423" s="19"/>
      <c r="R423" s="19"/>
      <c r="S423" s="19">
        <f t="shared" si="316"/>
        <v>0</v>
      </c>
      <c r="T423" s="19"/>
      <c r="U423" s="19"/>
      <c r="V423" s="19">
        <f t="shared" si="321"/>
        <v>0</v>
      </c>
      <c r="W423" s="19"/>
      <c r="X423" s="19"/>
      <c r="Y423" s="2"/>
      <c r="Z423" s="2"/>
    </row>
    <row r="424" spans="1:26" s="12" customFormat="1" ht="16.5" thickTop="1" thickBot="1">
      <c r="A424" s="13" t="str">
        <f t="shared" si="322"/>
        <v>b</v>
      </c>
      <c r="B424" s="3" t="s">
        <v>0</v>
      </c>
      <c r="C424" s="10" t="s">
        <v>17</v>
      </c>
      <c r="D424" s="16">
        <f t="shared" si="317"/>
        <v>0</v>
      </c>
      <c r="E424" s="16">
        <v>0</v>
      </c>
      <c r="F424" s="16">
        <v>0</v>
      </c>
      <c r="G424" s="16">
        <f t="shared" si="318"/>
        <v>0</v>
      </c>
      <c r="H424" s="16">
        <v>0</v>
      </c>
      <c r="I424" s="16">
        <v>0</v>
      </c>
      <c r="J424" s="16">
        <f t="shared" si="319"/>
        <v>0</v>
      </c>
      <c r="K424" s="16">
        <v>0</v>
      </c>
      <c r="L424" s="16">
        <v>0</v>
      </c>
      <c r="M424" s="16">
        <f t="shared" si="315"/>
        <v>0</v>
      </c>
      <c r="N424" s="16">
        <v>0</v>
      </c>
      <c r="O424" s="16">
        <v>0</v>
      </c>
      <c r="P424" s="16">
        <f t="shared" si="320"/>
        <v>0</v>
      </c>
      <c r="Q424" s="16">
        <v>0</v>
      </c>
      <c r="R424" s="16">
        <v>0</v>
      </c>
      <c r="S424" s="16">
        <f t="shared" si="316"/>
        <v>0</v>
      </c>
      <c r="T424" s="16">
        <v>0</v>
      </c>
      <c r="U424" s="16">
        <v>0</v>
      </c>
      <c r="V424" s="16">
        <f t="shared" si="321"/>
        <v>0</v>
      </c>
      <c r="W424" s="16">
        <v>0</v>
      </c>
      <c r="X424" s="16">
        <v>0</v>
      </c>
      <c r="Y424" s="2"/>
      <c r="Z424" s="2"/>
    </row>
    <row r="425" spans="1:26" s="12" customFormat="1" ht="16.5" thickTop="1" thickBot="1">
      <c r="A425" s="13" t="str">
        <f t="shared" si="322"/>
        <v>b</v>
      </c>
      <c r="B425" s="3" t="s">
        <v>0</v>
      </c>
      <c r="C425" s="10" t="s">
        <v>18</v>
      </c>
      <c r="D425" s="16">
        <f t="shared" si="317"/>
        <v>0</v>
      </c>
      <c r="E425" s="16">
        <v>0</v>
      </c>
      <c r="F425" s="16">
        <v>0</v>
      </c>
      <c r="G425" s="16">
        <f t="shared" si="318"/>
        <v>0</v>
      </c>
      <c r="H425" s="16">
        <v>0</v>
      </c>
      <c r="I425" s="16">
        <v>0</v>
      </c>
      <c r="J425" s="16">
        <f t="shared" si="319"/>
        <v>0</v>
      </c>
      <c r="K425" s="16">
        <v>0</v>
      </c>
      <c r="L425" s="16">
        <v>0</v>
      </c>
      <c r="M425" s="16">
        <f t="shared" si="315"/>
        <v>0</v>
      </c>
      <c r="N425" s="16">
        <v>0</v>
      </c>
      <c r="O425" s="16">
        <v>0</v>
      </c>
      <c r="P425" s="16">
        <f t="shared" si="320"/>
        <v>0</v>
      </c>
      <c r="Q425" s="16">
        <v>0</v>
      </c>
      <c r="R425" s="16">
        <v>0</v>
      </c>
      <c r="S425" s="16">
        <f t="shared" si="316"/>
        <v>0</v>
      </c>
      <c r="T425" s="16">
        <v>0</v>
      </c>
      <c r="U425" s="16">
        <v>0</v>
      </c>
      <c r="V425" s="16">
        <f t="shared" si="321"/>
        <v>0</v>
      </c>
      <c r="W425" s="16">
        <v>0</v>
      </c>
      <c r="X425" s="16">
        <v>0</v>
      </c>
      <c r="Y425" s="2"/>
      <c r="Z425" s="2"/>
    </row>
    <row r="426" spans="1:26" s="12" customFormat="1" ht="31.5" thickTop="1" thickBot="1">
      <c r="A426" s="13" t="str">
        <f t="shared" si="322"/>
        <v>a</v>
      </c>
      <c r="B426" s="3" t="s">
        <v>262</v>
      </c>
      <c r="C426" s="6" t="s">
        <v>263</v>
      </c>
      <c r="D426" s="14">
        <f t="shared" ref="D426:D439" si="323">E426+F426</f>
        <v>0</v>
      </c>
      <c r="E426" s="14">
        <f>E429+E438+E439</f>
        <v>0</v>
      </c>
      <c r="F426" s="14">
        <f>F429+F438+F439</f>
        <v>0</v>
      </c>
      <c r="G426" s="14">
        <f t="shared" ref="G426:G439" si="324">H426+I426</f>
        <v>0</v>
      </c>
      <c r="H426" s="14">
        <f>H429+H438+H439</f>
        <v>0</v>
      </c>
      <c r="I426" s="14">
        <f>I429+I438+I439</f>
        <v>0</v>
      </c>
      <c r="J426" s="14">
        <f t="shared" ref="J426:J439" si="325">K426+L426</f>
        <v>0</v>
      </c>
      <c r="K426" s="14">
        <f>K429+K438+K439</f>
        <v>0</v>
      </c>
      <c r="L426" s="14">
        <f>L429+L438+L439</f>
        <v>0</v>
      </c>
      <c r="M426" s="14">
        <f t="shared" si="315"/>
        <v>0</v>
      </c>
      <c r="N426" s="14">
        <f>N429+N438+N439</f>
        <v>0</v>
      </c>
      <c r="O426" s="14">
        <f>O429+O438+O439</f>
        <v>0</v>
      </c>
      <c r="P426" s="14">
        <f t="shared" ref="P426:P439" si="326">Q426+R426</f>
        <v>2200000</v>
      </c>
      <c r="Q426" s="14">
        <v>2200000</v>
      </c>
      <c r="R426" s="14">
        <f>R429+R438+R439</f>
        <v>0</v>
      </c>
      <c r="S426" s="14">
        <f t="shared" si="316"/>
        <v>0</v>
      </c>
      <c r="T426" s="14">
        <f>T429+T438+T439</f>
        <v>0</v>
      </c>
      <c r="U426" s="14">
        <f>U429+U438+U439</f>
        <v>0</v>
      </c>
      <c r="V426" s="14">
        <f t="shared" ref="V426:V439" si="327">W426+X426</f>
        <v>0</v>
      </c>
      <c r="W426" s="14">
        <f>W429+W438+W439</f>
        <v>0</v>
      </c>
      <c r="X426" s="14">
        <f>X429+X438+X439</f>
        <v>0</v>
      </c>
      <c r="Y426" s="5" t="s">
        <v>265</v>
      </c>
      <c r="Z426" s="5" t="s">
        <v>197</v>
      </c>
    </row>
    <row r="427" spans="1:26" s="12" customFormat="1" ht="16.5" thickTop="1" thickBot="1">
      <c r="A427" s="13" t="str">
        <f t="shared" si="322"/>
        <v>a</v>
      </c>
      <c r="B427" s="3" t="s">
        <v>0</v>
      </c>
      <c r="C427" s="9" t="s">
        <v>12</v>
      </c>
      <c r="D427" s="15">
        <f t="shared" si="323"/>
        <v>0</v>
      </c>
      <c r="E427" s="15">
        <v>0</v>
      </c>
      <c r="F427" s="15">
        <v>0</v>
      </c>
      <c r="G427" s="15">
        <f t="shared" si="324"/>
        <v>0</v>
      </c>
      <c r="H427" s="15">
        <v>0</v>
      </c>
      <c r="I427" s="15">
        <v>0</v>
      </c>
      <c r="J427" s="15">
        <f t="shared" si="325"/>
        <v>0</v>
      </c>
      <c r="K427" s="15">
        <v>0</v>
      </c>
      <c r="L427" s="15">
        <v>0</v>
      </c>
      <c r="M427" s="15">
        <f t="shared" si="315"/>
        <v>0</v>
      </c>
      <c r="N427" s="15">
        <v>0</v>
      </c>
      <c r="O427" s="15">
        <v>0</v>
      </c>
      <c r="P427" s="15">
        <f t="shared" si="326"/>
        <v>50</v>
      </c>
      <c r="Q427" s="15">
        <v>50</v>
      </c>
      <c r="R427" s="15">
        <v>0</v>
      </c>
      <c r="S427" s="15">
        <f t="shared" si="316"/>
        <v>0</v>
      </c>
      <c r="T427" s="15">
        <v>0</v>
      </c>
      <c r="U427" s="15">
        <v>0</v>
      </c>
      <c r="V427" s="15">
        <f t="shared" si="327"/>
        <v>0</v>
      </c>
      <c r="W427" s="15">
        <v>0</v>
      </c>
      <c r="X427" s="15">
        <v>0</v>
      </c>
      <c r="Y427" s="2"/>
      <c r="Z427" s="2"/>
    </row>
    <row r="428" spans="1:26" s="12" customFormat="1" ht="16.5" thickTop="1" thickBot="1">
      <c r="A428" s="13" t="str">
        <f t="shared" si="322"/>
        <v>a</v>
      </c>
      <c r="B428" s="3" t="s">
        <v>0</v>
      </c>
      <c r="C428" s="9" t="s">
        <v>13</v>
      </c>
      <c r="D428" s="15">
        <f t="shared" si="323"/>
        <v>0</v>
      </c>
      <c r="E428" s="15">
        <v>0</v>
      </c>
      <c r="F428" s="15">
        <v>0</v>
      </c>
      <c r="G428" s="15">
        <f t="shared" si="324"/>
        <v>0</v>
      </c>
      <c r="H428" s="15">
        <v>0</v>
      </c>
      <c r="I428" s="15">
        <v>0</v>
      </c>
      <c r="J428" s="15">
        <f t="shared" si="325"/>
        <v>0</v>
      </c>
      <c r="K428" s="15">
        <v>0</v>
      </c>
      <c r="L428" s="15">
        <v>0</v>
      </c>
      <c r="M428" s="15">
        <f t="shared" si="315"/>
        <v>0</v>
      </c>
      <c r="N428" s="15">
        <v>0</v>
      </c>
      <c r="O428" s="15">
        <v>0</v>
      </c>
      <c r="P428" s="15">
        <f t="shared" si="326"/>
        <v>15</v>
      </c>
      <c r="Q428" s="15">
        <v>15</v>
      </c>
      <c r="R428" s="15">
        <v>0</v>
      </c>
      <c r="S428" s="15">
        <f t="shared" si="316"/>
        <v>0</v>
      </c>
      <c r="T428" s="15">
        <v>0</v>
      </c>
      <c r="U428" s="15">
        <v>0</v>
      </c>
      <c r="V428" s="15">
        <f t="shared" si="327"/>
        <v>0</v>
      </c>
      <c r="W428" s="15">
        <v>0</v>
      </c>
      <c r="X428" s="15">
        <v>0</v>
      </c>
      <c r="Y428" s="2"/>
      <c r="Z428" s="2"/>
    </row>
    <row r="429" spans="1:26" s="12" customFormat="1" ht="16.5" thickTop="1" thickBot="1">
      <c r="A429" s="13" t="str">
        <f t="shared" si="322"/>
        <v>b</v>
      </c>
      <c r="B429" s="3" t="s">
        <v>0</v>
      </c>
      <c r="C429" s="10" t="s">
        <v>14</v>
      </c>
      <c r="D429" s="16">
        <f t="shared" si="323"/>
        <v>0</v>
      </c>
      <c r="E429" s="16">
        <f>E430+E431+E432+E433+E434+E435</f>
        <v>0</v>
      </c>
      <c r="F429" s="16">
        <f>F430+F431+F432+F433+F434+F435</f>
        <v>0</v>
      </c>
      <c r="G429" s="16">
        <f t="shared" si="324"/>
        <v>0</v>
      </c>
      <c r="H429" s="16">
        <f>H430+H431+H432+H433+H434+H435</f>
        <v>0</v>
      </c>
      <c r="I429" s="16">
        <f>I430+I431+I432+I433+I434+I435</f>
        <v>0</v>
      </c>
      <c r="J429" s="16">
        <f t="shared" si="325"/>
        <v>0</v>
      </c>
      <c r="K429" s="16">
        <f>K430+K431+K432+K433+K434+K435</f>
        <v>0</v>
      </c>
      <c r="L429" s="16">
        <f>L430+L431+L432+L433+L434+L435</f>
        <v>0</v>
      </c>
      <c r="M429" s="16">
        <f t="shared" si="315"/>
        <v>0</v>
      </c>
      <c r="N429" s="16">
        <f>N430+N431+N432+N433+N434+N435</f>
        <v>0</v>
      </c>
      <c r="O429" s="16">
        <f>O430+O431+O432+O433+O434+O435</f>
        <v>0</v>
      </c>
      <c r="P429" s="16">
        <f t="shared" si="326"/>
        <v>0</v>
      </c>
      <c r="Q429" s="16">
        <f>Q430+Q431+Q432+Q433+Q434+Q435</f>
        <v>0</v>
      </c>
      <c r="R429" s="16">
        <f>R430+R431+R432+R433+R434+R435</f>
        <v>0</v>
      </c>
      <c r="S429" s="16">
        <f t="shared" si="316"/>
        <v>0</v>
      </c>
      <c r="T429" s="16">
        <f>T430+T431+T432+T433+T434+T435</f>
        <v>0</v>
      </c>
      <c r="U429" s="16">
        <f>U430+U431+U432+U433+U434+U435</f>
        <v>0</v>
      </c>
      <c r="V429" s="16">
        <f t="shared" si="327"/>
        <v>0</v>
      </c>
      <c r="W429" s="16">
        <f>W430+W431+W432+W433+W434+W435</f>
        <v>0</v>
      </c>
      <c r="X429" s="16">
        <f>X430+X431+X432+X433+X434+X435</f>
        <v>0</v>
      </c>
      <c r="Y429" s="2"/>
      <c r="Z429" s="2"/>
    </row>
    <row r="430" spans="1:26" s="12" customFormat="1" ht="16.5" thickTop="1" thickBot="1">
      <c r="A430" s="13" t="str">
        <f t="shared" si="322"/>
        <v>b</v>
      </c>
      <c r="B430" s="3" t="s">
        <v>0</v>
      </c>
      <c r="C430" s="4" t="s">
        <v>182</v>
      </c>
      <c r="D430" s="17">
        <f t="shared" si="323"/>
        <v>0</v>
      </c>
      <c r="E430" s="17"/>
      <c r="F430" s="17"/>
      <c r="G430" s="17">
        <f t="shared" si="324"/>
        <v>0</v>
      </c>
      <c r="H430" s="17"/>
      <c r="I430" s="17"/>
      <c r="J430" s="17">
        <f t="shared" si="325"/>
        <v>0</v>
      </c>
      <c r="K430" s="17"/>
      <c r="L430" s="17"/>
      <c r="M430" s="17">
        <f t="shared" si="315"/>
        <v>0</v>
      </c>
      <c r="N430" s="17"/>
      <c r="O430" s="17"/>
      <c r="P430" s="17">
        <f t="shared" si="326"/>
        <v>0</v>
      </c>
      <c r="Q430" s="17"/>
      <c r="R430" s="17"/>
      <c r="S430" s="17">
        <f t="shared" si="316"/>
        <v>0</v>
      </c>
      <c r="T430" s="17"/>
      <c r="U430" s="17"/>
      <c r="V430" s="17">
        <f t="shared" si="327"/>
        <v>0</v>
      </c>
      <c r="W430" s="17"/>
      <c r="X430" s="17"/>
      <c r="Y430" s="2"/>
      <c r="Z430" s="2"/>
    </row>
    <row r="431" spans="1:26" s="12" customFormat="1" ht="16.5" thickTop="1" thickBot="1">
      <c r="A431" s="13" t="str">
        <f t="shared" si="322"/>
        <v>b</v>
      </c>
      <c r="B431" s="3" t="s">
        <v>0</v>
      </c>
      <c r="C431" s="4" t="s">
        <v>133</v>
      </c>
      <c r="D431" s="17">
        <f t="shared" si="323"/>
        <v>0</v>
      </c>
      <c r="E431" s="17"/>
      <c r="F431" s="17"/>
      <c r="G431" s="17">
        <f t="shared" si="324"/>
        <v>0</v>
      </c>
      <c r="H431" s="17"/>
      <c r="I431" s="17"/>
      <c r="J431" s="17">
        <f t="shared" si="325"/>
        <v>0</v>
      </c>
      <c r="K431" s="17"/>
      <c r="L431" s="17"/>
      <c r="M431" s="17">
        <f t="shared" si="315"/>
        <v>0</v>
      </c>
      <c r="N431" s="17"/>
      <c r="O431" s="17"/>
      <c r="P431" s="17">
        <f t="shared" si="326"/>
        <v>0</v>
      </c>
      <c r="Q431" s="17"/>
      <c r="R431" s="17"/>
      <c r="S431" s="17">
        <f t="shared" si="316"/>
        <v>0</v>
      </c>
      <c r="T431" s="17"/>
      <c r="U431" s="17"/>
      <c r="V431" s="17">
        <f t="shared" si="327"/>
        <v>0</v>
      </c>
      <c r="W431" s="17"/>
      <c r="X431" s="17"/>
      <c r="Y431" s="2"/>
      <c r="Z431" s="2"/>
    </row>
    <row r="432" spans="1:26" s="12" customFormat="1" ht="16.5" thickTop="1" thickBot="1">
      <c r="A432" s="13" t="str">
        <f t="shared" si="322"/>
        <v>b</v>
      </c>
      <c r="B432" s="3"/>
      <c r="C432" s="4" t="s">
        <v>132</v>
      </c>
      <c r="D432" s="17">
        <f t="shared" si="323"/>
        <v>0</v>
      </c>
      <c r="E432" s="17"/>
      <c r="F432" s="17"/>
      <c r="G432" s="17">
        <f t="shared" si="324"/>
        <v>0</v>
      </c>
      <c r="H432" s="17"/>
      <c r="I432" s="17"/>
      <c r="J432" s="17">
        <f t="shared" si="325"/>
        <v>0</v>
      </c>
      <c r="K432" s="17"/>
      <c r="L432" s="17"/>
      <c r="M432" s="17">
        <f t="shared" si="315"/>
        <v>0</v>
      </c>
      <c r="N432" s="17"/>
      <c r="O432" s="17"/>
      <c r="P432" s="17">
        <f t="shared" si="326"/>
        <v>0</v>
      </c>
      <c r="Q432" s="17"/>
      <c r="R432" s="17"/>
      <c r="S432" s="17">
        <f t="shared" si="316"/>
        <v>0</v>
      </c>
      <c r="T432" s="17"/>
      <c r="U432" s="17"/>
      <c r="V432" s="17">
        <f t="shared" si="327"/>
        <v>0</v>
      </c>
      <c r="W432" s="17"/>
      <c r="X432" s="17"/>
      <c r="Y432" s="2"/>
      <c r="Z432" s="2"/>
    </row>
    <row r="433" spans="1:26" s="12" customFormat="1" ht="16.5" thickTop="1" thickBot="1">
      <c r="A433" s="13" t="str">
        <f t="shared" si="322"/>
        <v>b</v>
      </c>
      <c r="B433" s="3" t="s">
        <v>0</v>
      </c>
      <c r="C433" s="4" t="s">
        <v>148</v>
      </c>
      <c r="D433" s="17">
        <f t="shared" si="323"/>
        <v>0</v>
      </c>
      <c r="E433" s="17"/>
      <c r="F433" s="17"/>
      <c r="G433" s="17">
        <f t="shared" si="324"/>
        <v>0</v>
      </c>
      <c r="H433" s="17"/>
      <c r="I433" s="17"/>
      <c r="J433" s="17">
        <f t="shared" si="325"/>
        <v>0</v>
      </c>
      <c r="K433" s="17"/>
      <c r="L433" s="17"/>
      <c r="M433" s="17">
        <f t="shared" si="315"/>
        <v>0</v>
      </c>
      <c r="N433" s="17"/>
      <c r="O433" s="17"/>
      <c r="P433" s="17">
        <f t="shared" si="326"/>
        <v>0</v>
      </c>
      <c r="Q433" s="17"/>
      <c r="R433" s="17"/>
      <c r="S433" s="17">
        <f t="shared" si="316"/>
        <v>0</v>
      </c>
      <c r="T433" s="17"/>
      <c r="U433" s="17"/>
      <c r="V433" s="17">
        <f t="shared" si="327"/>
        <v>0</v>
      </c>
      <c r="W433" s="17"/>
      <c r="X433" s="17"/>
      <c r="Y433" s="2"/>
      <c r="Z433" s="2"/>
    </row>
    <row r="434" spans="1:26" s="12" customFormat="1" ht="16.5" thickTop="1" thickBot="1">
      <c r="A434" s="13" t="str">
        <f t="shared" si="322"/>
        <v>b</v>
      </c>
      <c r="B434" s="3" t="s">
        <v>0</v>
      </c>
      <c r="C434" s="4" t="s">
        <v>134</v>
      </c>
      <c r="D434" s="17">
        <f t="shared" si="323"/>
        <v>0</v>
      </c>
      <c r="E434" s="17"/>
      <c r="F434" s="17"/>
      <c r="G434" s="17">
        <f t="shared" si="324"/>
        <v>0</v>
      </c>
      <c r="H434" s="17"/>
      <c r="I434" s="17"/>
      <c r="J434" s="17">
        <f t="shared" si="325"/>
        <v>0</v>
      </c>
      <c r="K434" s="17"/>
      <c r="L434" s="17"/>
      <c r="M434" s="17">
        <f t="shared" si="315"/>
        <v>0</v>
      </c>
      <c r="N434" s="17"/>
      <c r="O434" s="17"/>
      <c r="P434" s="17">
        <f t="shared" si="326"/>
        <v>0</v>
      </c>
      <c r="Q434" s="17"/>
      <c r="R434" s="17"/>
      <c r="S434" s="17">
        <f t="shared" si="316"/>
        <v>0</v>
      </c>
      <c r="T434" s="17"/>
      <c r="U434" s="17"/>
      <c r="V434" s="17">
        <f t="shared" si="327"/>
        <v>0</v>
      </c>
      <c r="W434" s="17"/>
      <c r="X434" s="17"/>
      <c r="Y434" s="2"/>
      <c r="Z434" s="2"/>
    </row>
    <row r="435" spans="1:26" s="12" customFormat="1" ht="16.5" thickTop="1" thickBot="1">
      <c r="A435" s="13" t="str">
        <f t="shared" si="322"/>
        <v>b</v>
      </c>
      <c r="B435" s="3" t="s">
        <v>0</v>
      </c>
      <c r="C435" s="4" t="s">
        <v>129</v>
      </c>
      <c r="D435" s="17">
        <f t="shared" si="323"/>
        <v>0</v>
      </c>
      <c r="E435" s="17">
        <f>E436+E437</f>
        <v>0</v>
      </c>
      <c r="F435" s="17">
        <f>F436+F437</f>
        <v>0</v>
      </c>
      <c r="G435" s="17">
        <f t="shared" si="324"/>
        <v>0</v>
      </c>
      <c r="H435" s="17">
        <f>H436+H437</f>
        <v>0</v>
      </c>
      <c r="I435" s="17">
        <f>I436+I437</f>
        <v>0</v>
      </c>
      <c r="J435" s="17">
        <f t="shared" si="325"/>
        <v>0</v>
      </c>
      <c r="K435" s="17">
        <f>K436+K437</f>
        <v>0</v>
      </c>
      <c r="L435" s="17">
        <f>L436+L437</f>
        <v>0</v>
      </c>
      <c r="M435" s="17">
        <f t="shared" si="315"/>
        <v>0</v>
      </c>
      <c r="N435" s="17">
        <f>N436+N437</f>
        <v>0</v>
      </c>
      <c r="O435" s="17">
        <f>O436+O437</f>
        <v>0</v>
      </c>
      <c r="P435" s="17">
        <f t="shared" si="326"/>
        <v>0</v>
      </c>
      <c r="Q435" s="17">
        <f>Q436+Q437</f>
        <v>0</v>
      </c>
      <c r="R435" s="17">
        <f>R436+R437</f>
        <v>0</v>
      </c>
      <c r="S435" s="17">
        <f t="shared" si="316"/>
        <v>0</v>
      </c>
      <c r="T435" s="17">
        <f>T436+T437</f>
        <v>0</v>
      </c>
      <c r="U435" s="17">
        <f>U436+U437</f>
        <v>0</v>
      </c>
      <c r="V435" s="17">
        <f t="shared" si="327"/>
        <v>0</v>
      </c>
      <c r="W435" s="17">
        <f>W436+W437</f>
        <v>0</v>
      </c>
      <c r="X435" s="17">
        <f>X436+X437</f>
        <v>0</v>
      </c>
      <c r="Y435" s="2"/>
      <c r="Z435" s="2"/>
    </row>
    <row r="436" spans="1:26" s="12" customFormat="1" ht="27" thickTop="1" thickBot="1">
      <c r="A436" s="13" t="str">
        <f t="shared" si="322"/>
        <v>b</v>
      </c>
      <c r="B436" s="3" t="s">
        <v>0</v>
      </c>
      <c r="C436" s="11" t="s">
        <v>15</v>
      </c>
      <c r="D436" s="19">
        <f t="shared" si="323"/>
        <v>0</v>
      </c>
      <c r="E436" s="19"/>
      <c r="F436" s="19"/>
      <c r="G436" s="19">
        <f t="shared" si="324"/>
        <v>0</v>
      </c>
      <c r="H436" s="19"/>
      <c r="I436" s="19"/>
      <c r="J436" s="19">
        <f t="shared" si="325"/>
        <v>0</v>
      </c>
      <c r="K436" s="19"/>
      <c r="L436" s="19"/>
      <c r="M436" s="19">
        <f t="shared" si="315"/>
        <v>0</v>
      </c>
      <c r="N436" s="19"/>
      <c r="O436" s="19"/>
      <c r="P436" s="19">
        <f t="shared" si="326"/>
        <v>0</v>
      </c>
      <c r="Q436" s="19"/>
      <c r="R436" s="19"/>
      <c r="S436" s="19">
        <f t="shared" si="316"/>
        <v>0</v>
      </c>
      <c r="T436" s="19"/>
      <c r="U436" s="19"/>
      <c r="V436" s="19">
        <f t="shared" si="327"/>
        <v>0</v>
      </c>
      <c r="W436" s="19"/>
      <c r="X436" s="19"/>
      <c r="Y436" s="2"/>
      <c r="Z436" s="2"/>
    </row>
    <row r="437" spans="1:26" s="12" customFormat="1" ht="27" thickTop="1" thickBot="1">
      <c r="A437" s="13" t="str">
        <f t="shared" si="322"/>
        <v>b</v>
      </c>
      <c r="B437" s="3" t="s">
        <v>0</v>
      </c>
      <c r="C437" s="11" t="s">
        <v>16</v>
      </c>
      <c r="D437" s="19">
        <f t="shared" si="323"/>
        <v>0</v>
      </c>
      <c r="E437" s="19"/>
      <c r="F437" s="19"/>
      <c r="G437" s="19">
        <f t="shared" si="324"/>
        <v>0</v>
      </c>
      <c r="H437" s="19"/>
      <c r="I437" s="19"/>
      <c r="J437" s="19">
        <f t="shared" si="325"/>
        <v>0</v>
      </c>
      <c r="K437" s="19"/>
      <c r="L437" s="19"/>
      <c r="M437" s="19">
        <f t="shared" si="315"/>
        <v>0</v>
      </c>
      <c r="N437" s="19"/>
      <c r="O437" s="19"/>
      <c r="P437" s="19">
        <f t="shared" si="326"/>
        <v>0</v>
      </c>
      <c r="Q437" s="19"/>
      <c r="R437" s="19"/>
      <c r="S437" s="19">
        <f t="shared" si="316"/>
        <v>0</v>
      </c>
      <c r="T437" s="19"/>
      <c r="U437" s="19"/>
      <c r="V437" s="19">
        <f t="shared" si="327"/>
        <v>0</v>
      </c>
      <c r="W437" s="19"/>
      <c r="X437" s="19"/>
      <c r="Y437" s="2"/>
      <c r="Z437" s="2"/>
    </row>
    <row r="438" spans="1:26" s="12" customFormat="1" ht="16.5" thickTop="1" thickBot="1">
      <c r="A438" s="13" t="str">
        <f t="shared" si="322"/>
        <v>b</v>
      </c>
      <c r="B438" s="3" t="s">
        <v>0</v>
      </c>
      <c r="C438" s="10" t="s">
        <v>17</v>
      </c>
      <c r="D438" s="16">
        <f t="shared" si="323"/>
        <v>0</v>
      </c>
      <c r="E438" s="16">
        <v>0</v>
      </c>
      <c r="F438" s="16">
        <v>0</v>
      </c>
      <c r="G438" s="16">
        <f t="shared" si="324"/>
        <v>0</v>
      </c>
      <c r="H438" s="16">
        <v>0</v>
      </c>
      <c r="I438" s="16">
        <v>0</v>
      </c>
      <c r="J438" s="16">
        <f t="shared" si="325"/>
        <v>0</v>
      </c>
      <c r="K438" s="16">
        <v>0</v>
      </c>
      <c r="L438" s="16">
        <v>0</v>
      </c>
      <c r="M438" s="16">
        <f t="shared" si="315"/>
        <v>0</v>
      </c>
      <c r="N438" s="16">
        <v>0</v>
      </c>
      <c r="O438" s="16">
        <v>0</v>
      </c>
      <c r="P438" s="16">
        <f t="shared" si="326"/>
        <v>0</v>
      </c>
      <c r="Q438" s="16">
        <v>0</v>
      </c>
      <c r="R438" s="16">
        <v>0</v>
      </c>
      <c r="S438" s="16">
        <f t="shared" si="316"/>
        <v>0</v>
      </c>
      <c r="T438" s="16">
        <v>0</v>
      </c>
      <c r="U438" s="16">
        <v>0</v>
      </c>
      <c r="V438" s="16">
        <f t="shared" si="327"/>
        <v>0</v>
      </c>
      <c r="W438" s="16">
        <v>0</v>
      </c>
      <c r="X438" s="16">
        <v>0</v>
      </c>
      <c r="Y438" s="2"/>
      <c r="Z438" s="2"/>
    </row>
    <row r="439" spans="1:26" s="12" customFormat="1" ht="16.5" thickTop="1" thickBot="1">
      <c r="A439" s="13" t="str">
        <f t="shared" si="322"/>
        <v>b</v>
      </c>
      <c r="B439" s="3" t="s">
        <v>0</v>
      </c>
      <c r="C439" s="10" t="s">
        <v>18</v>
      </c>
      <c r="D439" s="16">
        <f t="shared" si="323"/>
        <v>0</v>
      </c>
      <c r="E439" s="16">
        <v>0</v>
      </c>
      <c r="F439" s="16">
        <v>0</v>
      </c>
      <c r="G439" s="16">
        <f t="shared" si="324"/>
        <v>0</v>
      </c>
      <c r="H439" s="16">
        <v>0</v>
      </c>
      <c r="I439" s="16">
        <v>0</v>
      </c>
      <c r="J439" s="16">
        <f t="shared" si="325"/>
        <v>0</v>
      </c>
      <c r="K439" s="16">
        <v>0</v>
      </c>
      <c r="L439" s="16">
        <v>0</v>
      </c>
      <c r="M439" s="16">
        <f t="shared" si="315"/>
        <v>0</v>
      </c>
      <c r="N439" s="16">
        <v>0</v>
      </c>
      <c r="O439" s="16">
        <v>0</v>
      </c>
      <c r="P439" s="16">
        <f t="shared" si="326"/>
        <v>0</v>
      </c>
      <c r="Q439" s="16">
        <v>0</v>
      </c>
      <c r="R439" s="16">
        <v>0</v>
      </c>
      <c r="S439" s="16">
        <f t="shared" si="316"/>
        <v>0</v>
      </c>
      <c r="T439" s="16">
        <v>0</v>
      </c>
      <c r="U439" s="16">
        <v>0</v>
      </c>
      <c r="V439" s="16">
        <f t="shared" si="327"/>
        <v>0</v>
      </c>
      <c r="W439" s="16">
        <v>0</v>
      </c>
      <c r="X439" s="16">
        <v>0</v>
      </c>
      <c r="Y439" s="2"/>
      <c r="Z439" s="2"/>
    </row>
    <row r="440" spans="1:26" ht="16.5" thickTop="1" thickBot="1">
      <c r="A440" s="13" t="str">
        <f t="shared" si="322"/>
        <v>a</v>
      </c>
      <c r="B440" s="3" t="s">
        <v>49</v>
      </c>
      <c r="C440" s="6" t="s">
        <v>227</v>
      </c>
      <c r="D440" s="14">
        <f>D454+D468+D482+D692+D762</f>
        <v>2436377380.8800006</v>
      </c>
      <c r="E440" s="14">
        <f t="shared" ref="E440:X440" si="328">E454+E468+E482+E692+E762</f>
        <v>2436377380.8800006</v>
      </c>
      <c r="F440" s="14">
        <f t="shared" si="328"/>
        <v>0</v>
      </c>
      <c r="G440" s="14">
        <f t="shared" si="328"/>
        <v>2783892000</v>
      </c>
      <c r="H440" s="14">
        <f t="shared" si="328"/>
        <v>2783892000</v>
      </c>
      <c r="I440" s="14">
        <f t="shared" si="328"/>
        <v>0</v>
      </c>
      <c r="J440" s="14">
        <f t="shared" si="328"/>
        <v>2782792000</v>
      </c>
      <c r="K440" s="14">
        <f t="shared" si="328"/>
        <v>2782792000</v>
      </c>
      <c r="L440" s="14">
        <f t="shared" si="328"/>
        <v>0</v>
      </c>
      <c r="M440" s="14">
        <f t="shared" ref="M440:O440" si="329">M454+M468+M482+M692+M762</f>
        <v>0</v>
      </c>
      <c r="N440" s="14">
        <f t="shared" si="329"/>
        <v>0</v>
      </c>
      <c r="O440" s="14">
        <f t="shared" si="329"/>
        <v>0</v>
      </c>
      <c r="P440" s="14">
        <f t="shared" si="328"/>
        <v>2998000000</v>
      </c>
      <c r="Q440" s="14">
        <f t="shared" si="328"/>
        <v>2998000000</v>
      </c>
      <c r="R440" s="14">
        <f t="shared" si="328"/>
        <v>0</v>
      </c>
      <c r="S440" s="14">
        <f t="shared" ref="S440:U440" si="330">S454+S468+S482+S692+S762</f>
        <v>2998000000</v>
      </c>
      <c r="T440" s="14">
        <f t="shared" si="330"/>
        <v>2998000000</v>
      </c>
      <c r="U440" s="14">
        <f t="shared" si="330"/>
        <v>0</v>
      </c>
      <c r="V440" s="14">
        <f t="shared" si="328"/>
        <v>65300000</v>
      </c>
      <c r="W440" s="14">
        <f t="shared" si="328"/>
        <v>65300000</v>
      </c>
      <c r="X440" s="14">
        <f t="shared" si="328"/>
        <v>0</v>
      </c>
      <c r="Y440" s="5"/>
      <c r="Z440" s="5" t="s">
        <v>0</v>
      </c>
    </row>
    <row r="441" spans="1:26" s="8" customFormat="1" ht="16.5" thickTop="1" thickBot="1">
      <c r="A441" s="13" t="str">
        <f t="shared" si="322"/>
        <v>b</v>
      </c>
      <c r="B441" s="3"/>
      <c r="C441" s="9" t="s">
        <v>12</v>
      </c>
      <c r="D441" s="15">
        <f t="shared" ref="D441:X453" si="331">D455+D469+D483+D693+D763</f>
        <v>0</v>
      </c>
      <c r="E441" s="15">
        <f t="shared" si="331"/>
        <v>0</v>
      </c>
      <c r="F441" s="15">
        <f t="shared" si="331"/>
        <v>0</v>
      </c>
      <c r="G441" s="15">
        <f t="shared" si="331"/>
        <v>0</v>
      </c>
      <c r="H441" s="15">
        <f t="shared" si="331"/>
        <v>0</v>
      </c>
      <c r="I441" s="15">
        <f t="shared" si="331"/>
        <v>0</v>
      </c>
      <c r="J441" s="15">
        <f t="shared" si="331"/>
        <v>0</v>
      </c>
      <c r="K441" s="15">
        <f t="shared" si="331"/>
        <v>0</v>
      </c>
      <c r="L441" s="15">
        <f t="shared" si="331"/>
        <v>0</v>
      </c>
      <c r="M441" s="15">
        <f t="shared" ref="M441:O441" si="332">M455+M469+M483+M693+M763</f>
        <v>0</v>
      </c>
      <c r="N441" s="15">
        <f t="shared" si="332"/>
        <v>0</v>
      </c>
      <c r="O441" s="15">
        <f t="shared" si="332"/>
        <v>0</v>
      </c>
      <c r="P441" s="15">
        <f t="shared" si="331"/>
        <v>0</v>
      </c>
      <c r="Q441" s="15">
        <f t="shared" si="331"/>
        <v>0</v>
      </c>
      <c r="R441" s="15">
        <f t="shared" si="331"/>
        <v>0</v>
      </c>
      <c r="S441" s="15">
        <f t="shared" ref="S441:U441" si="333">S455+S469+S483+S693+S763</f>
        <v>0</v>
      </c>
      <c r="T441" s="15">
        <f t="shared" si="333"/>
        <v>0</v>
      </c>
      <c r="U441" s="15">
        <f t="shared" si="333"/>
        <v>0</v>
      </c>
      <c r="V441" s="15">
        <f t="shared" si="331"/>
        <v>0</v>
      </c>
      <c r="W441" s="15">
        <f t="shared" si="331"/>
        <v>0</v>
      </c>
      <c r="X441" s="15">
        <f t="shared" si="331"/>
        <v>0</v>
      </c>
      <c r="Y441" s="5"/>
      <c r="Z441" s="5"/>
    </row>
    <row r="442" spans="1:26" ht="16.5" thickTop="1" thickBot="1">
      <c r="A442" s="13" t="str">
        <f t="shared" si="322"/>
        <v>a</v>
      </c>
      <c r="B442" s="3" t="s">
        <v>0</v>
      </c>
      <c r="C442" s="9" t="s">
        <v>13</v>
      </c>
      <c r="D442" s="15">
        <f t="shared" si="331"/>
        <v>484</v>
      </c>
      <c r="E442" s="15">
        <f t="shared" si="331"/>
        <v>484</v>
      </c>
      <c r="F442" s="15">
        <f t="shared" si="331"/>
        <v>0</v>
      </c>
      <c r="G442" s="15">
        <f t="shared" si="331"/>
        <v>1021</v>
      </c>
      <c r="H442" s="15">
        <f t="shared" si="331"/>
        <v>1021</v>
      </c>
      <c r="I442" s="15">
        <f t="shared" si="331"/>
        <v>0</v>
      </c>
      <c r="J442" s="15">
        <f t="shared" si="331"/>
        <v>532</v>
      </c>
      <c r="K442" s="15">
        <f t="shared" si="331"/>
        <v>532</v>
      </c>
      <c r="L442" s="15">
        <f t="shared" si="331"/>
        <v>0</v>
      </c>
      <c r="M442" s="15">
        <f t="shared" ref="M442:O442" si="334">M456+M470+M484+M694+M764</f>
        <v>0</v>
      </c>
      <c r="N442" s="15">
        <f t="shared" si="334"/>
        <v>0</v>
      </c>
      <c r="O442" s="15">
        <f t="shared" si="334"/>
        <v>0</v>
      </c>
      <c r="P442" s="15">
        <f t="shared" si="331"/>
        <v>554</v>
      </c>
      <c r="Q442" s="15">
        <f t="shared" si="331"/>
        <v>554</v>
      </c>
      <c r="R442" s="15">
        <f t="shared" si="331"/>
        <v>0</v>
      </c>
      <c r="S442" s="15">
        <f t="shared" ref="S442:U442" si="335">S456+S470+S484+S694+S764</f>
        <v>554</v>
      </c>
      <c r="T442" s="15">
        <f t="shared" si="335"/>
        <v>554</v>
      </c>
      <c r="U442" s="15">
        <f t="shared" si="335"/>
        <v>0</v>
      </c>
      <c r="V442" s="15">
        <f t="shared" si="331"/>
        <v>554</v>
      </c>
      <c r="W442" s="15">
        <f t="shared" si="331"/>
        <v>554</v>
      </c>
      <c r="X442" s="15">
        <f t="shared" si="331"/>
        <v>0</v>
      </c>
      <c r="Y442" s="2"/>
      <c r="Z442" s="2"/>
    </row>
    <row r="443" spans="1:26" ht="16.5" thickTop="1" thickBot="1">
      <c r="A443" s="13" t="str">
        <f t="shared" si="322"/>
        <v>a</v>
      </c>
      <c r="B443" s="3" t="s">
        <v>0</v>
      </c>
      <c r="C443" s="10" t="s">
        <v>14</v>
      </c>
      <c r="D443" s="16">
        <f t="shared" si="331"/>
        <v>2436295672.9800005</v>
      </c>
      <c r="E443" s="16">
        <f t="shared" si="331"/>
        <v>2436295672.9800005</v>
      </c>
      <c r="F443" s="16">
        <f t="shared" si="331"/>
        <v>0</v>
      </c>
      <c r="G443" s="16">
        <f t="shared" si="331"/>
        <v>2783787000</v>
      </c>
      <c r="H443" s="16">
        <f t="shared" si="331"/>
        <v>2783787000</v>
      </c>
      <c r="I443" s="16">
        <f t="shared" si="331"/>
        <v>0</v>
      </c>
      <c r="J443" s="16">
        <f t="shared" si="331"/>
        <v>2782687000</v>
      </c>
      <c r="K443" s="16">
        <f t="shared" si="331"/>
        <v>2782687000</v>
      </c>
      <c r="L443" s="16">
        <f t="shared" si="331"/>
        <v>0</v>
      </c>
      <c r="M443" s="16">
        <f t="shared" ref="M443:O443" si="336">M457+M471+M485+M695+M765</f>
        <v>0</v>
      </c>
      <c r="N443" s="16">
        <f t="shared" si="336"/>
        <v>0</v>
      </c>
      <c r="O443" s="16">
        <f t="shared" si="336"/>
        <v>0</v>
      </c>
      <c r="P443" s="16">
        <f t="shared" si="331"/>
        <v>2997910000</v>
      </c>
      <c r="Q443" s="16">
        <f t="shared" si="331"/>
        <v>2997910000</v>
      </c>
      <c r="R443" s="16">
        <f t="shared" si="331"/>
        <v>0</v>
      </c>
      <c r="S443" s="16">
        <f t="shared" ref="S443:U443" si="337">S457+S471+S485+S695+S765</f>
        <v>2997910000</v>
      </c>
      <c r="T443" s="16">
        <f t="shared" si="337"/>
        <v>2997910000</v>
      </c>
      <c r="U443" s="16">
        <f t="shared" si="337"/>
        <v>0</v>
      </c>
      <c r="V443" s="16">
        <f t="shared" si="331"/>
        <v>65210000</v>
      </c>
      <c r="W443" s="16">
        <f t="shared" si="331"/>
        <v>65210000</v>
      </c>
      <c r="X443" s="16">
        <f t="shared" si="331"/>
        <v>0</v>
      </c>
      <c r="Y443" s="2"/>
      <c r="Z443" s="2"/>
    </row>
    <row r="444" spans="1:26" s="8" customFormat="1" ht="16.5" thickTop="1" thickBot="1">
      <c r="A444" s="13" t="str">
        <f t="shared" si="322"/>
        <v>b</v>
      </c>
      <c r="B444" s="3"/>
      <c r="C444" s="4" t="s">
        <v>182</v>
      </c>
      <c r="D444" s="17">
        <f t="shared" si="331"/>
        <v>0</v>
      </c>
      <c r="E444" s="17">
        <f t="shared" si="331"/>
        <v>0</v>
      </c>
      <c r="F444" s="17">
        <f t="shared" si="331"/>
        <v>0</v>
      </c>
      <c r="G444" s="17">
        <f t="shared" si="331"/>
        <v>0</v>
      </c>
      <c r="H444" s="17">
        <f t="shared" si="331"/>
        <v>0</v>
      </c>
      <c r="I444" s="17">
        <f t="shared" si="331"/>
        <v>0</v>
      </c>
      <c r="J444" s="17">
        <f t="shared" si="331"/>
        <v>0</v>
      </c>
      <c r="K444" s="17">
        <f t="shared" si="331"/>
        <v>0</v>
      </c>
      <c r="L444" s="17">
        <f t="shared" si="331"/>
        <v>0</v>
      </c>
      <c r="M444" s="17">
        <f t="shared" ref="M444:O444" si="338">M458+M472+M486+M696+M766</f>
        <v>0</v>
      </c>
      <c r="N444" s="17">
        <f t="shared" si="338"/>
        <v>0</v>
      </c>
      <c r="O444" s="17">
        <f t="shared" si="338"/>
        <v>0</v>
      </c>
      <c r="P444" s="17">
        <f t="shared" si="331"/>
        <v>0</v>
      </c>
      <c r="Q444" s="17">
        <f t="shared" si="331"/>
        <v>0</v>
      </c>
      <c r="R444" s="17">
        <f t="shared" si="331"/>
        <v>0</v>
      </c>
      <c r="S444" s="17">
        <f t="shared" ref="S444:U444" si="339">S458+S472+S486+S696+S766</f>
        <v>0</v>
      </c>
      <c r="T444" s="17">
        <f t="shared" si="339"/>
        <v>0</v>
      </c>
      <c r="U444" s="17">
        <f t="shared" si="339"/>
        <v>0</v>
      </c>
      <c r="V444" s="17">
        <f t="shared" si="331"/>
        <v>0</v>
      </c>
      <c r="W444" s="17">
        <f t="shared" si="331"/>
        <v>0</v>
      </c>
      <c r="X444" s="17">
        <f t="shared" si="331"/>
        <v>0</v>
      </c>
      <c r="Y444" s="2"/>
      <c r="Z444" s="2"/>
    </row>
    <row r="445" spans="1:26" ht="16.5" thickTop="1" thickBot="1">
      <c r="A445" s="13" t="str">
        <f t="shared" si="322"/>
        <v>a</v>
      </c>
      <c r="B445" s="3" t="s">
        <v>0</v>
      </c>
      <c r="C445" s="4" t="s">
        <v>133</v>
      </c>
      <c r="D445" s="17">
        <f t="shared" si="331"/>
        <v>8673532.9100000001</v>
      </c>
      <c r="E445" s="17">
        <f t="shared" si="331"/>
        <v>8673532.9100000001</v>
      </c>
      <c r="F445" s="17">
        <f t="shared" si="331"/>
        <v>0</v>
      </c>
      <c r="G445" s="17">
        <f t="shared" si="331"/>
        <v>10226000</v>
      </c>
      <c r="H445" s="17">
        <f t="shared" si="331"/>
        <v>10226000</v>
      </c>
      <c r="I445" s="17">
        <f t="shared" si="331"/>
        <v>0</v>
      </c>
      <c r="J445" s="17">
        <f t="shared" si="331"/>
        <v>10446390</v>
      </c>
      <c r="K445" s="17">
        <f t="shared" si="331"/>
        <v>10446390</v>
      </c>
      <c r="L445" s="17">
        <f t="shared" si="331"/>
        <v>0</v>
      </c>
      <c r="M445" s="17">
        <f t="shared" ref="M445:O445" si="340">M459+M473+M487+M697+M767</f>
        <v>0</v>
      </c>
      <c r="N445" s="17">
        <f t="shared" si="340"/>
        <v>0</v>
      </c>
      <c r="O445" s="17">
        <f t="shared" si="340"/>
        <v>0</v>
      </c>
      <c r="P445" s="17">
        <f t="shared" si="331"/>
        <v>11328000</v>
      </c>
      <c r="Q445" s="17">
        <f t="shared" si="331"/>
        <v>11328000</v>
      </c>
      <c r="R445" s="17">
        <f t="shared" si="331"/>
        <v>0</v>
      </c>
      <c r="S445" s="17">
        <f t="shared" ref="S445:U445" si="341">S459+S473+S487+S697+S767</f>
        <v>11328000</v>
      </c>
      <c r="T445" s="17">
        <f t="shared" si="341"/>
        <v>11328000</v>
      </c>
      <c r="U445" s="17">
        <f t="shared" si="341"/>
        <v>0</v>
      </c>
      <c r="V445" s="17">
        <f t="shared" si="331"/>
        <v>7128000</v>
      </c>
      <c r="W445" s="17">
        <f t="shared" si="331"/>
        <v>7128000</v>
      </c>
      <c r="X445" s="17">
        <f t="shared" si="331"/>
        <v>0</v>
      </c>
      <c r="Y445" s="2"/>
      <c r="Z445" s="2"/>
    </row>
    <row r="446" spans="1:26" s="8" customFormat="1" ht="16.5" thickTop="1" thickBot="1">
      <c r="A446" s="13" t="str">
        <f t="shared" si="322"/>
        <v>b</v>
      </c>
      <c r="B446" s="3"/>
      <c r="C446" s="4" t="s">
        <v>132</v>
      </c>
      <c r="D446" s="17">
        <f t="shared" si="331"/>
        <v>0</v>
      </c>
      <c r="E446" s="17">
        <f t="shared" si="331"/>
        <v>0</v>
      </c>
      <c r="F446" s="17">
        <f t="shared" si="331"/>
        <v>0</v>
      </c>
      <c r="G446" s="17">
        <f t="shared" si="331"/>
        <v>0</v>
      </c>
      <c r="H446" s="17">
        <f t="shared" si="331"/>
        <v>0</v>
      </c>
      <c r="I446" s="17">
        <f t="shared" si="331"/>
        <v>0</v>
      </c>
      <c r="J446" s="17">
        <f t="shared" si="331"/>
        <v>0</v>
      </c>
      <c r="K446" s="17">
        <f t="shared" si="331"/>
        <v>0</v>
      </c>
      <c r="L446" s="17">
        <f t="shared" si="331"/>
        <v>0</v>
      </c>
      <c r="M446" s="17">
        <f t="shared" ref="M446:O446" si="342">M460+M474+M488+M698+M768</f>
        <v>0</v>
      </c>
      <c r="N446" s="17">
        <f t="shared" si="342"/>
        <v>0</v>
      </c>
      <c r="O446" s="17">
        <f t="shared" si="342"/>
        <v>0</v>
      </c>
      <c r="P446" s="17">
        <f t="shared" si="331"/>
        <v>0</v>
      </c>
      <c r="Q446" s="17">
        <f t="shared" si="331"/>
        <v>0</v>
      </c>
      <c r="R446" s="17">
        <f t="shared" si="331"/>
        <v>0</v>
      </c>
      <c r="S446" s="17">
        <f t="shared" ref="S446:U446" si="343">S460+S474+S488+S698+S768</f>
        <v>0</v>
      </c>
      <c r="T446" s="17">
        <f t="shared" si="343"/>
        <v>0</v>
      </c>
      <c r="U446" s="17">
        <f t="shared" si="343"/>
        <v>0</v>
      </c>
      <c r="V446" s="17">
        <f t="shared" si="331"/>
        <v>0</v>
      </c>
      <c r="W446" s="17">
        <f t="shared" si="331"/>
        <v>0</v>
      </c>
      <c r="X446" s="17">
        <f t="shared" si="331"/>
        <v>0</v>
      </c>
      <c r="Y446" s="2"/>
      <c r="Z446" s="2"/>
    </row>
    <row r="447" spans="1:26" ht="16.5" thickTop="1" thickBot="1">
      <c r="A447" s="13" t="str">
        <f t="shared" si="322"/>
        <v>a</v>
      </c>
      <c r="B447" s="3" t="s">
        <v>0</v>
      </c>
      <c r="C447" s="4" t="s">
        <v>148</v>
      </c>
      <c r="D447" s="17">
        <f t="shared" si="331"/>
        <v>17123.400000000001</v>
      </c>
      <c r="E447" s="17">
        <f t="shared" si="331"/>
        <v>17123.400000000001</v>
      </c>
      <c r="F447" s="17">
        <f t="shared" si="331"/>
        <v>0</v>
      </c>
      <c r="G447" s="17">
        <f t="shared" si="331"/>
        <v>0</v>
      </c>
      <c r="H447" s="17">
        <f t="shared" si="331"/>
        <v>0</v>
      </c>
      <c r="I447" s="17">
        <f t="shared" si="331"/>
        <v>0</v>
      </c>
      <c r="J447" s="17">
        <f t="shared" si="331"/>
        <v>18900</v>
      </c>
      <c r="K447" s="17">
        <f t="shared" si="331"/>
        <v>18900</v>
      </c>
      <c r="L447" s="17">
        <f t="shared" si="331"/>
        <v>0</v>
      </c>
      <c r="M447" s="17">
        <f t="shared" ref="M447:O447" si="344">M461+M475+M489+M699+M769</f>
        <v>0</v>
      </c>
      <c r="N447" s="17">
        <f t="shared" si="344"/>
        <v>0</v>
      </c>
      <c r="O447" s="17">
        <f t="shared" si="344"/>
        <v>0</v>
      </c>
      <c r="P447" s="17">
        <f t="shared" si="331"/>
        <v>0</v>
      </c>
      <c r="Q447" s="17">
        <f t="shared" si="331"/>
        <v>0</v>
      </c>
      <c r="R447" s="17">
        <f t="shared" si="331"/>
        <v>0</v>
      </c>
      <c r="S447" s="17">
        <f t="shared" ref="S447:U447" si="345">S461+S475+S489+S699+S769</f>
        <v>0</v>
      </c>
      <c r="T447" s="17">
        <f t="shared" si="345"/>
        <v>0</v>
      </c>
      <c r="U447" s="17">
        <f t="shared" si="345"/>
        <v>0</v>
      </c>
      <c r="V447" s="17">
        <f t="shared" si="331"/>
        <v>0</v>
      </c>
      <c r="W447" s="17">
        <f t="shared" si="331"/>
        <v>0</v>
      </c>
      <c r="X447" s="17">
        <f t="shared" si="331"/>
        <v>0</v>
      </c>
      <c r="Y447" s="2"/>
      <c r="Z447" s="2"/>
    </row>
    <row r="448" spans="1:26" ht="16.5" thickTop="1" thickBot="1">
      <c r="A448" s="13" t="str">
        <f t="shared" si="322"/>
        <v>a</v>
      </c>
      <c r="B448" s="3" t="s">
        <v>0</v>
      </c>
      <c r="C448" s="4" t="s">
        <v>134</v>
      </c>
      <c r="D448" s="17">
        <f t="shared" si="331"/>
        <v>2422908798.9900002</v>
      </c>
      <c r="E448" s="17">
        <f t="shared" si="331"/>
        <v>2422908798.9900002</v>
      </c>
      <c r="F448" s="17">
        <f t="shared" si="331"/>
        <v>0</v>
      </c>
      <c r="G448" s="17">
        <f t="shared" si="331"/>
        <v>2767797000</v>
      </c>
      <c r="H448" s="17">
        <f t="shared" si="331"/>
        <v>2767797000</v>
      </c>
      <c r="I448" s="17">
        <f t="shared" si="331"/>
        <v>0</v>
      </c>
      <c r="J448" s="17">
        <f t="shared" si="331"/>
        <v>2766601176</v>
      </c>
      <c r="K448" s="17">
        <f t="shared" si="331"/>
        <v>2766601176</v>
      </c>
      <c r="L448" s="17">
        <f t="shared" si="331"/>
        <v>0</v>
      </c>
      <c r="M448" s="17">
        <f t="shared" ref="M448:O448" si="346">M462+M476+M490+M700+M770</f>
        <v>0</v>
      </c>
      <c r="N448" s="17">
        <f t="shared" si="346"/>
        <v>0</v>
      </c>
      <c r="O448" s="17">
        <f t="shared" si="346"/>
        <v>0</v>
      </c>
      <c r="P448" s="17">
        <f t="shared" si="331"/>
        <v>2980930000</v>
      </c>
      <c r="Q448" s="17">
        <f t="shared" si="331"/>
        <v>2980930000</v>
      </c>
      <c r="R448" s="17">
        <f t="shared" si="331"/>
        <v>0</v>
      </c>
      <c r="S448" s="17">
        <f t="shared" ref="S448:U448" si="347">S462+S476+S490+S700+S770</f>
        <v>2980930000</v>
      </c>
      <c r="T448" s="17">
        <f t="shared" si="347"/>
        <v>2980930000</v>
      </c>
      <c r="U448" s="17">
        <f t="shared" si="347"/>
        <v>0</v>
      </c>
      <c r="V448" s="17">
        <f t="shared" si="331"/>
        <v>58030000</v>
      </c>
      <c r="W448" s="17">
        <f t="shared" si="331"/>
        <v>58030000</v>
      </c>
      <c r="X448" s="17">
        <f t="shared" si="331"/>
        <v>0</v>
      </c>
      <c r="Y448" s="2"/>
      <c r="Z448" s="2"/>
    </row>
    <row r="449" spans="1:26" ht="16.5" thickTop="1" thickBot="1">
      <c r="A449" s="13" t="str">
        <f t="shared" si="322"/>
        <v>a</v>
      </c>
      <c r="B449" s="3" t="s">
        <v>0</v>
      </c>
      <c r="C449" s="4" t="s">
        <v>129</v>
      </c>
      <c r="D449" s="17">
        <f t="shared" si="331"/>
        <v>4696217.68</v>
      </c>
      <c r="E449" s="17">
        <f t="shared" si="331"/>
        <v>4696217.68</v>
      </c>
      <c r="F449" s="17">
        <f t="shared" si="331"/>
        <v>0</v>
      </c>
      <c r="G449" s="17">
        <f t="shared" si="331"/>
        <v>5764000</v>
      </c>
      <c r="H449" s="17">
        <f t="shared" si="331"/>
        <v>5764000</v>
      </c>
      <c r="I449" s="17">
        <f t="shared" si="331"/>
        <v>0</v>
      </c>
      <c r="J449" s="17">
        <f t="shared" si="331"/>
        <v>5620534</v>
      </c>
      <c r="K449" s="17">
        <f t="shared" si="331"/>
        <v>5620534</v>
      </c>
      <c r="L449" s="17">
        <f t="shared" si="331"/>
        <v>0</v>
      </c>
      <c r="M449" s="17">
        <f t="shared" ref="M449:O449" si="348">M463+M477+M491+M701+M771</f>
        <v>0</v>
      </c>
      <c r="N449" s="17">
        <f t="shared" si="348"/>
        <v>0</v>
      </c>
      <c r="O449" s="17">
        <f t="shared" si="348"/>
        <v>0</v>
      </c>
      <c r="P449" s="17">
        <f t="shared" si="331"/>
        <v>5652000</v>
      </c>
      <c r="Q449" s="17">
        <f t="shared" si="331"/>
        <v>5652000</v>
      </c>
      <c r="R449" s="17">
        <f t="shared" si="331"/>
        <v>0</v>
      </c>
      <c r="S449" s="17">
        <f t="shared" ref="S449:U449" si="349">S463+S477+S491+S701+S771</f>
        <v>5652000</v>
      </c>
      <c r="T449" s="17">
        <f t="shared" si="349"/>
        <v>5652000</v>
      </c>
      <c r="U449" s="17">
        <f t="shared" si="349"/>
        <v>0</v>
      </c>
      <c r="V449" s="17">
        <f t="shared" si="331"/>
        <v>52000</v>
      </c>
      <c r="W449" s="17">
        <f t="shared" si="331"/>
        <v>52000</v>
      </c>
      <c r="X449" s="17">
        <f t="shared" si="331"/>
        <v>0</v>
      </c>
      <c r="Y449" s="2"/>
      <c r="Z449" s="2"/>
    </row>
    <row r="450" spans="1:26" ht="27" thickTop="1" thickBot="1">
      <c r="A450" s="13" t="str">
        <f t="shared" si="322"/>
        <v>a</v>
      </c>
      <c r="B450" s="3" t="s">
        <v>0</v>
      </c>
      <c r="C450" s="11" t="s">
        <v>15</v>
      </c>
      <c r="D450" s="19">
        <f t="shared" si="331"/>
        <v>4696217.68</v>
      </c>
      <c r="E450" s="19">
        <f t="shared" si="331"/>
        <v>4696217.68</v>
      </c>
      <c r="F450" s="19">
        <f t="shared" si="331"/>
        <v>0</v>
      </c>
      <c r="G450" s="19">
        <f t="shared" si="331"/>
        <v>5764000</v>
      </c>
      <c r="H450" s="19">
        <f t="shared" si="331"/>
        <v>5764000</v>
      </c>
      <c r="I450" s="19">
        <f t="shared" si="331"/>
        <v>0</v>
      </c>
      <c r="J450" s="19">
        <f t="shared" si="331"/>
        <v>5620534</v>
      </c>
      <c r="K450" s="19">
        <f t="shared" si="331"/>
        <v>5620534</v>
      </c>
      <c r="L450" s="19">
        <f t="shared" si="331"/>
        <v>0</v>
      </c>
      <c r="M450" s="19">
        <f t="shared" ref="M450:O450" si="350">M464+M478+M492+M702+M772</f>
        <v>0</v>
      </c>
      <c r="N450" s="19">
        <f t="shared" si="350"/>
        <v>0</v>
      </c>
      <c r="O450" s="19">
        <f t="shared" si="350"/>
        <v>0</v>
      </c>
      <c r="P450" s="19">
        <f t="shared" si="331"/>
        <v>5652000</v>
      </c>
      <c r="Q450" s="19">
        <f t="shared" si="331"/>
        <v>5652000</v>
      </c>
      <c r="R450" s="19">
        <f t="shared" si="331"/>
        <v>0</v>
      </c>
      <c r="S450" s="19">
        <f t="shared" ref="S450:U450" si="351">S464+S478+S492+S702+S772</f>
        <v>5652000</v>
      </c>
      <c r="T450" s="19">
        <f t="shared" si="351"/>
        <v>5652000</v>
      </c>
      <c r="U450" s="19">
        <f t="shared" si="351"/>
        <v>0</v>
      </c>
      <c r="V450" s="19">
        <f t="shared" si="331"/>
        <v>52000</v>
      </c>
      <c r="W450" s="19">
        <f t="shared" si="331"/>
        <v>52000</v>
      </c>
      <c r="X450" s="19">
        <f t="shared" si="331"/>
        <v>0</v>
      </c>
      <c r="Y450" s="2"/>
      <c r="Z450" s="2"/>
    </row>
    <row r="451" spans="1:26" s="8" customFormat="1" ht="27" thickTop="1" thickBot="1">
      <c r="A451" s="13" t="str">
        <f t="shared" si="322"/>
        <v>b</v>
      </c>
      <c r="B451" s="3"/>
      <c r="C451" s="11" t="s">
        <v>16</v>
      </c>
      <c r="D451" s="19">
        <f t="shared" si="331"/>
        <v>0</v>
      </c>
      <c r="E451" s="19">
        <f t="shared" si="331"/>
        <v>0</v>
      </c>
      <c r="F451" s="19">
        <f t="shared" si="331"/>
        <v>0</v>
      </c>
      <c r="G451" s="19">
        <f t="shared" si="331"/>
        <v>0</v>
      </c>
      <c r="H451" s="19">
        <f t="shared" si="331"/>
        <v>0</v>
      </c>
      <c r="I451" s="19">
        <f t="shared" si="331"/>
        <v>0</v>
      </c>
      <c r="J451" s="19">
        <f t="shared" si="331"/>
        <v>0</v>
      </c>
      <c r="K451" s="19">
        <f t="shared" si="331"/>
        <v>0</v>
      </c>
      <c r="L451" s="19">
        <f t="shared" si="331"/>
        <v>0</v>
      </c>
      <c r="M451" s="19">
        <f t="shared" ref="M451:O451" si="352">M465+M479+M493+M703+M773</f>
        <v>0</v>
      </c>
      <c r="N451" s="19">
        <f t="shared" si="352"/>
        <v>0</v>
      </c>
      <c r="O451" s="19">
        <f t="shared" si="352"/>
        <v>0</v>
      </c>
      <c r="P451" s="19">
        <f t="shared" si="331"/>
        <v>0</v>
      </c>
      <c r="Q451" s="19">
        <f t="shared" si="331"/>
        <v>0</v>
      </c>
      <c r="R451" s="19">
        <f t="shared" si="331"/>
        <v>0</v>
      </c>
      <c r="S451" s="19">
        <f t="shared" ref="S451:U451" si="353">S465+S479+S493+S703+S773</f>
        <v>0</v>
      </c>
      <c r="T451" s="19">
        <f t="shared" si="353"/>
        <v>0</v>
      </c>
      <c r="U451" s="19">
        <f t="shared" si="353"/>
        <v>0</v>
      </c>
      <c r="V451" s="19">
        <f t="shared" si="331"/>
        <v>0</v>
      </c>
      <c r="W451" s="19">
        <f t="shared" si="331"/>
        <v>0</v>
      </c>
      <c r="X451" s="19">
        <f t="shared" si="331"/>
        <v>0</v>
      </c>
      <c r="Y451" s="2"/>
      <c r="Z451" s="2"/>
    </row>
    <row r="452" spans="1:26" ht="16.5" thickTop="1" thickBot="1">
      <c r="A452" s="13" t="str">
        <f t="shared" si="322"/>
        <v>a</v>
      </c>
      <c r="B452" s="3" t="s">
        <v>0</v>
      </c>
      <c r="C452" s="10" t="s">
        <v>17</v>
      </c>
      <c r="D452" s="16">
        <f t="shared" si="331"/>
        <v>81707.899999999994</v>
      </c>
      <c r="E452" s="16">
        <f t="shared" si="331"/>
        <v>81707.899999999994</v>
      </c>
      <c r="F452" s="16">
        <f t="shared" si="331"/>
        <v>0</v>
      </c>
      <c r="G452" s="16">
        <f t="shared" si="331"/>
        <v>105000</v>
      </c>
      <c r="H452" s="16">
        <f t="shared" si="331"/>
        <v>105000</v>
      </c>
      <c r="I452" s="16">
        <f t="shared" si="331"/>
        <v>0</v>
      </c>
      <c r="J452" s="16">
        <f t="shared" si="331"/>
        <v>105000</v>
      </c>
      <c r="K452" s="16">
        <f t="shared" si="331"/>
        <v>105000</v>
      </c>
      <c r="L452" s="16">
        <f t="shared" si="331"/>
        <v>0</v>
      </c>
      <c r="M452" s="16">
        <f t="shared" ref="M452:O452" si="354">M466+M480+M494+M704+M774</f>
        <v>0</v>
      </c>
      <c r="N452" s="16">
        <f t="shared" si="354"/>
        <v>0</v>
      </c>
      <c r="O452" s="16">
        <f t="shared" si="354"/>
        <v>0</v>
      </c>
      <c r="P452" s="16">
        <f t="shared" si="331"/>
        <v>90000</v>
      </c>
      <c r="Q452" s="16">
        <f t="shared" si="331"/>
        <v>90000</v>
      </c>
      <c r="R452" s="16">
        <f t="shared" si="331"/>
        <v>0</v>
      </c>
      <c r="S452" s="16">
        <f t="shared" ref="S452:U452" si="355">S466+S480+S494+S704+S774</f>
        <v>90000</v>
      </c>
      <c r="T452" s="16">
        <f t="shared" si="355"/>
        <v>90000</v>
      </c>
      <c r="U452" s="16">
        <f t="shared" si="355"/>
        <v>0</v>
      </c>
      <c r="V452" s="16">
        <f t="shared" si="331"/>
        <v>90000</v>
      </c>
      <c r="W452" s="16">
        <f t="shared" si="331"/>
        <v>90000</v>
      </c>
      <c r="X452" s="16">
        <f t="shared" si="331"/>
        <v>0</v>
      </c>
      <c r="Y452" s="2"/>
      <c r="Z452" s="2"/>
    </row>
    <row r="453" spans="1:26" ht="16.5" thickTop="1" thickBot="1">
      <c r="A453" s="13" t="str">
        <f t="shared" si="322"/>
        <v>b</v>
      </c>
      <c r="B453" s="3" t="s">
        <v>0</v>
      </c>
      <c r="C453" s="10" t="s">
        <v>18</v>
      </c>
      <c r="D453" s="16">
        <f t="shared" si="331"/>
        <v>0</v>
      </c>
      <c r="E453" s="16">
        <f t="shared" si="331"/>
        <v>0</v>
      </c>
      <c r="F453" s="16">
        <f t="shared" si="331"/>
        <v>0</v>
      </c>
      <c r="G453" s="16">
        <f t="shared" si="331"/>
        <v>0</v>
      </c>
      <c r="H453" s="16">
        <f t="shared" si="331"/>
        <v>0</v>
      </c>
      <c r="I453" s="16">
        <f t="shared" si="331"/>
        <v>0</v>
      </c>
      <c r="J453" s="16">
        <f t="shared" si="331"/>
        <v>0</v>
      </c>
      <c r="K453" s="16">
        <f t="shared" si="331"/>
        <v>0</v>
      </c>
      <c r="L453" s="16">
        <f t="shared" si="331"/>
        <v>0</v>
      </c>
      <c r="M453" s="16">
        <f t="shared" ref="M453:O453" si="356">M467+M481+M495+M705+M775</f>
        <v>0</v>
      </c>
      <c r="N453" s="16">
        <f t="shared" si="356"/>
        <v>0</v>
      </c>
      <c r="O453" s="16">
        <f t="shared" si="356"/>
        <v>0</v>
      </c>
      <c r="P453" s="16">
        <f t="shared" si="331"/>
        <v>0</v>
      </c>
      <c r="Q453" s="16">
        <f t="shared" si="331"/>
        <v>0</v>
      </c>
      <c r="R453" s="16">
        <f t="shared" si="331"/>
        <v>0</v>
      </c>
      <c r="S453" s="16">
        <f t="shared" ref="S453:U453" si="357">S467+S481+S495+S705+S775</f>
        <v>0</v>
      </c>
      <c r="T453" s="16">
        <f t="shared" si="357"/>
        <v>0</v>
      </c>
      <c r="U453" s="16">
        <f t="shared" si="357"/>
        <v>0</v>
      </c>
      <c r="V453" s="16">
        <f t="shared" si="331"/>
        <v>0</v>
      </c>
      <c r="W453" s="16">
        <f t="shared" si="331"/>
        <v>0</v>
      </c>
      <c r="X453" s="16">
        <f t="shared" si="331"/>
        <v>0</v>
      </c>
      <c r="Y453" s="2"/>
      <c r="Z453" s="2"/>
    </row>
    <row r="454" spans="1:26" ht="16.5" thickTop="1" thickBot="1">
      <c r="A454" s="13" t="str">
        <f t="shared" si="322"/>
        <v>a</v>
      </c>
      <c r="B454" s="3" t="s">
        <v>50</v>
      </c>
      <c r="C454" s="6" t="s">
        <v>226</v>
      </c>
      <c r="D454" s="14">
        <f t="shared" ref="D454:D481" si="358">E454+F454</f>
        <v>1716759832.8600001</v>
      </c>
      <c r="E454" s="14">
        <f>E457+E466+E467</f>
        <v>1716759832.8600001</v>
      </c>
      <c r="F454" s="14">
        <f>F457+F466+F467</f>
        <v>0</v>
      </c>
      <c r="G454" s="14">
        <f t="shared" ref="G454:G481" si="359">H454+I454</f>
        <v>1925000000</v>
      </c>
      <c r="H454" s="14">
        <f>H457+H466+H467</f>
        <v>1925000000</v>
      </c>
      <c r="I454" s="14">
        <f>I457+I466+I467</f>
        <v>0</v>
      </c>
      <c r="J454" s="14">
        <f t="shared" ref="J454:J481" si="360">K454+L454</f>
        <v>1925000000</v>
      </c>
      <c r="K454" s="14">
        <f>K457+K466+K467</f>
        <v>1925000000</v>
      </c>
      <c r="L454" s="14">
        <f>L457+L466+L467</f>
        <v>0</v>
      </c>
      <c r="M454" s="14">
        <f t="shared" ref="M454:M481" si="361">N454+O454</f>
        <v>0</v>
      </c>
      <c r="N454" s="14">
        <f>N457+N466+N467</f>
        <v>0</v>
      </c>
      <c r="O454" s="14">
        <f>O457+O466+O467</f>
        <v>0</v>
      </c>
      <c r="P454" s="14">
        <f t="shared" ref="P454:P481" si="362">Q454+R454</f>
        <v>2108962000</v>
      </c>
      <c r="Q454" s="14">
        <f>Q457+Q466+Q467</f>
        <v>2108962000</v>
      </c>
      <c r="R454" s="14">
        <f>R457+R466+R467</f>
        <v>0</v>
      </c>
      <c r="S454" s="14">
        <f t="shared" ref="S454:S481" si="363">T454+U454</f>
        <v>2108962000</v>
      </c>
      <c r="T454" s="14">
        <f>T457+T466+T467</f>
        <v>2108962000</v>
      </c>
      <c r="U454" s="14">
        <f>U457+U466+U467</f>
        <v>0</v>
      </c>
      <c r="V454" s="14">
        <f t="shared" ref="V454:V481" si="364">W454+X454</f>
        <v>0</v>
      </c>
      <c r="W454" s="14">
        <f>W457+W466+W467</f>
        <v>0</v>
      </c>
      <c r="X454" s="14">
        <f>X457+X466+X467</f>
        <v>0</v>
      </c>
      <c r="Y454" s="5" t="s">
        <v>135</v>
      </c>
      <c r="Z454" s="5" t="s">
        <v>204</v>
      </c>
    </row>
    <row r="455" spans="1:26" s="8" customFormat="1" ht="16.5" thickTop="1" thickBot="1">
      <c r="A455" s="13" t="str">
        <f t="shared" si="322"/>
        <v>b</v>
      </c>
      <c r="B455" s="3"/>
      <c r="C455" s="9" t="s">
        <v>12</v>
      </c>
      <c r="D455" s="15">
        <f t="shared" si="358"/>
        <v>0</v>
      </c>
      <c r="E455" s="15">
        <v>0</v>
      </c>
      <c r="F455" s="15">
        <v>0</v>
      </c>
      <c r="G455" s="15">
        <f t="shared" si="359"/>
        <v>0</v>
      </c>
      <c r="H455" s="15">
        <v>0</v>
      </c>
      <c r="I455" s="15">
        <v>0</v>
      </c>
      <c r="J455" s="15">
        <f t="shared" si="360"/>
        <v>0</v>
      </c>
      <c r="K455" s="15">
        <v>0</v>
      </c>
      <c r="L455" s="15">
        <v>0</v>
      </c>
      <c r="M455" s="15">
        <f t="shared" si="361"/>
        <v>0</v>
      </c>
      <c r="N455" s="15">
        <v>0</v>
      </c>
      <c r="O455" s="15">
        <v>0</v>
      </c>
      <c r="P455" s="15">
        <f t="shared" si="362"/>
        <v>0</v>
      </c>
      <c r="Q455" s="15">
        <v>0</v>
      </c>
      <c r="R455" s="15">
        <v>0</v>
      </c>
      <c r="S455" s="15">
        <f t="shared" si="363"/>
        <v>0</v>
      </c>
      <c r="T455" s="15">
        <v>0</v>
      </c>
      <c r="U455" s="15">
        <v>0</v>
      </c>
      <c r="V455" s="15">
        <f t="shared" si="364"/>
        <v>0</v>
      </c>
      <c r="W455" s="15">
        <v>0</v>
      </c>
      <c r="X455" s="15">
        <v>0</v>
      </c>
      <c r="Y455" s="5"/>
      <c r="Z455" s="5"/>
    </row>
    <row r="456" spans="1:26" s="8" customFormat="1" ht="16.5" thickTop="1" thickBot="1">
      <c r="A456" s="13" t="str">
        <f t="shared" si="322"/>
        <v>b</v>
      </c>
      <c r="B456" s="3"/>
      <c r="C456" s="9" t="s">
        <v>13</v>
      </c>
      <c r="D456" s="15">
        <f t="shared" si="358"/>
        <v>0</v>
      </c>
      <c r="E456" s="15">
        <v>0</v>
      </c>
      <c r="F456" s="15">
        <v>0</v>
      </c>
      <c r="G456" s="15">
        <f t="shared" si="359"/>
        <v>0</v>
      </c>
      <c r="H456" s="15">
        <v>0</v>
      </c>
      <c r="I456" s="15">
        <v>0</v>
      </c>
      <c r="J456" s="15">
        <f t="shared" si="360"/>
        <v>0</v>
      </c>
      <c r="K456" s="15">
        <v>0</v>
      </c>
      <c r="L456" s="15">
        <v>0</v>
      </c>
      <c r="M456" s="15">
        <f t="shared" si="361"/>
        <v>0</v>
      </c>
      <c r="N456" s="15">
        <v>0</v>
      </c>
      <c r="O456" s="15">
        <v>0</v>
      </c>
      <c r="P456" s="15">
        <f t="shared" si="362"/>
        <v>0</v>
      </c>
      <c r="Q456" s="15">
        <v>0</v>
      </c>
      <c r="R456" s="15">
        <v>0</v>
      </c>
      <c r="S456" s="15">
        <f t="shared" si="363"/>
        <v>0</v>
      </c>
      <c r="T456" s="15">
        <v>0</v>
      </c>
      <c r="U456" s="15">
        <v>0</v>
      </c>
      <c r="V456" s="15">
        <f t="shared" si="364"/>
        <v>0</v>
      </c>
      <c r="W456" s="15">
        <v>0</v>
      </c>
      <c r="X456" s="15">
        <v>0</v>
      </c>
      <c r="Y456" s="5"/>
      <c r="Z456" s="5"/>
    </row>
    <row r="457" spans="1:26" ht="16.5" thickTop="1" thickBot="1">
      <c r="A457" s="13" t="str">
        <f t="shared" si="322"/>
        <v>a</v>
      </c>
      <c r="B457" s="3" t="s">
        <v>0</v>
      </c>
      <c r="C457" s="10" t="s">
        <v>14</v>
      </c>
      <c r="D457" s="16">
        <f t="shared" si="358"/>
        <v>1716759832.8600001</v>
      </c>
      <c r="E457" s="16">
        <f>E458+E459+E460+E461+E462+E463</f>
        <v>1716759832.8600001</v>
      </c>
      <c r="F457" s="16">
        <f>F458+F459+F460+F461+F462+F463</f>
        <v>0</v>
      </c>
      <c r="G457" s="16">
        <f t="shared" si="359"/>
        <v>1925000000</v>
      </c>
      <c r="H457" s="16">
        <f>H458+H459+H460+H461+H462+H463</f>
        <v>1925000000</v>
      </c>
      <c r="I457" s="16">
        <f>I458+I459+I460+I461+I462+I463</f>
        <v>0</v>
      </c>
      <c r="J457" s="16">
        <f t="shared" si="360"/>
        <v>1925000000</v>
      </c>
      <c r="K457" s="16">
        <f>K458+K459+K460+K461+K462+K463</f>
        <v>1925000000</v>
      </c>
      <c r="L457" s="16">
        <f>L458+L459+L460+L461+L462+L463</f>
        <v>0</v>
      </c>
      <c r="M457" s="16">
        <f t="shared" si="361"/>
        <v>0</v>
      </c>
      <c r="N457" s="16">
        <f>N458+N459+N460+N461+N462+N463</f>
        <v>0</v>
      </c>
      <c r="O457" s="16">
        <f>O458+O459+O460+O461+O462+O463</f>
        <v>0</v>
      </c>
      <c r="P457" s="16">
        <f t="shared" si="362"/>
        <v>2108962000</v>
      </c>
      <c r="Q457" s="16">
        <f>Q458+Q459+Q460+Q461+Q462+Q463</f>
        <v>2108962000</v>
      </c>
      <c r="R457" s="16">
        <f>R458+R459+R460+R461+R462+R463</f>
        <v>0</v>
      </c>
      <c r="S457" s="16">
        <f t="shared" si="363"/>
        <v>2108962000</v>
      </c>
      <c r="T457" s="16">
        <f>T458+T459+T460+T461+T462+T463</f>
        <v>2108962000</v>
      </c>
      <c r="U457" s="16">
        <f>U458+U459+U460+U461+U462+U463</f>
        <v>0</v>
      </c>
      <c r="V457" s="16">
        <f t="shared" si="364"/>
        <v>0</v>
      </c>
      <c r="W457" s="16">
        <f>W458+W459+W460+W461+W462+W463</f>
        <v>0</v>
      </c>
      <c r="X457" s="16">
        <f>X458+X459+X460+X461+X462+X463</f>
        <v>0</v>
      </c>
      <c r="Y457" s="2"/>
      <c r="Z457" s="2"/>
    </row>
    <row r="458" spans="1:26" s="8" customFormat="1" ht="16.5" thickTop="1" thickBot="1">
      <c r="A458" s="13" t="str">
        <f t="shared" si="322"/>
        <v>b</v>
      </c>
      <c r="B458" s="3"/>
      <c r="C458" s="4" t="s">
        <v>182</v>
      </c>
      <c r="D458" s="17">
        <f t="shared" si="358"/>
        <v>0</v>
      </c>
      <c r="E458" s="17"/>
      <c r="F458" s="17"/>
      <c r="G458" s="17">
        <f t="shared" si="359"/>
        <v>0</v>
      </c>
      <c r="H458" s="17"/>
      <c r="I458" s="17"/>
      <c r="J458" s="17">
        <f t="shared" si="360"/>
        <v>0</v>
      </c>
      <c r="K458" s="17"/>
      <c r="L458" s="17"/>
      <c r="M458" s="17">
        <f t="shared" si="361"/>
        <v>0</v>
      </c>
      <c r="N458" s="17"/>
      <c r="O458" s="17"/>
      <c r="P458" s="17">
        <f t="shared" si="362"/>
        <v>0</v>
      </c>
      <c r="Q458" s="17"/>
      <c r="R458" s="17"/>
      <c r="S458" s="17">
        <f t="shared" si="363"/>
        <v>0</v>
      </c>
      <c r="T458" s="17"/>
      <c r="U458" s="17"/>
      <c r="V458" s="17">
        <f t="shared" si="364"/>
        <v>0</v>
      </c>
      <c r="W458" s="17"/>
      <c r="X458" s="17"/>
      <c r="Y458" s="2"/>
      <c r="Z458" s="2"/>
    </row>
    <row r="459" spans="1:26" ht="16.5" thickTop="1" thickBot="1">
      <c r="A459" s="13" t="str">
        <f t="shared" si="322"/>
        <v>a</v>
      </c>
      <c r="B459" s="3" t="s">
        <v>0</v>
      </c>
      <c r="C459" s="4" t="s">
        <v>133</v>
      </c>
      <c r="D459" s="17">
        <f t="shared" si="358"/>
        <v>19872</v>
      </c>
      <c r="E459" s="17">
        <v>19872</v>
      </c>
      <c r="F459" s="17"/>
      <c r="G459" s="17">
        <f t="shared" si="359"/>
        <v>0</v>
      </c>
      <c r="H459" s="17"/>
      <c r="I459" s="17"/>
      <c r="J459" s="17">
        <f t="shared" si="360"/>
        <v>43990</v>
      </c>
      <c r="K459" s="17">
        <v>43990</v>
      </c>
      <c r="L459" s="17"/>
      <c r="M459" s="17">
        <f t="shared" si="361"/>
        <v>0</v>
      </c>
      <c r="N459" s="17"/>
      <c r="O459" s="17"/>
      <c r="P459" s="17">
        <f t="shared" si="362"/>
        <v>0</v>
      </c>
      <c r="Q459" s="17"/>
      <c r="R459" s="17"/>
      <c r="S459" s="17">
        <f t="shared" si="363"/>
        <v>0</v>
      </c>
      <c r="T459" s="17"/>
      <c r="U459" s="17"/>
      <c r="V459" s="17">
        <f t="shared" si="364"/>
        <v>0</v>
      </c>
      <c r="W459" s="17"/>
      <c r="X459" s="17"/>
      <c r="Y459" s="2"/>
      <c r="Z459" s="2"/>
    </row>
    <row r="460" spans="1:26" s="8" customFormat="1" ht="16.5" thickTop="1" thickBot="1">
      <c r="A460" s="13" t="str">
        <f t="shared" si="322"/>
        <v>b</v>
      </c>
      <c r="B460" s="3"/>
      <c r="C460" s="4" t="s">
        <v>132</v>
      </c>
      <c r="D460" s="17">
        <f t="shared" si="358"/>
        <v>0</v>
      </c>
      <c r="E460" s="17"/>
      <c r="F460" s="17"/>
      <c r="G460" s="17">
        <f t="shared" si="359"/>
        <v>0</v>
      </c>
      <c r="H460" s="17"/>
      <c r="I460" s="17"/>
      <c r="J460" s="17">
        <f t="shared" si="360"/>
        <v>0</v>
      </c>
      <c r="K460" s="17"/>
      <c r="L460" s="17"/>
      <c r="M460" s="17">
        <f t="shared" si="361"/>
        <v>0</v>
      </c>
      <c r="N460" s="17"/>
      <c r="O460" s="17"/>
      <c r="P460" s="17">
        <f t="shared" si="362"/>
        <v>0</v>
      </c>
      <c r="Q460" s="17"/>
      <c r="R460" s="17"/>
      <c r="S460" s="17">
        <f t="shared" si="363"/>
        <v>0</v>
      </c>
      <c r="T460" s="17"/>
      <c r="U460" s="17"/>
      <c r="V460" s="17">
        <f t="shared" si="364"/>
        <v>0</v>
      </c>
      <c r="W460" s="17"/>
      <c r="X460" s="17"/>
      <c r="Y460" s="2"/>
      <c r="Z460" s="2"/>
    </row>
    <row r="461" spans="1:26" ht="16.5" thickTop="1" thickBot="1">
      <c r="A461" s="13" t="str">
        <f t="shared" si="322"/>
        <v>a</v>
      </c>
      <c r="B461" s="3" t="s">
        <v>0</v>
      </c>
      <c r="C461" s="4" t="s">
        <v>148</v>
      </c>
      <c r="D461" s="17">
        <f t="shared" si="358"/>
        <v>17123.400000000001</v>
      </c>
      <c r="E461" s="17">
        <v>17123.400000000001</v>
      </c>
      <c r="F461" s="17"/>
      <c r="G461" s="17">
        <f t="shared" si="359"/>
        <v>0</v>
      </c>
      <c r="H461" s="17"/>
      <c r="I461" s="17"/>
      <c r="J461" s="17">
        <f t="shared" si="360"/>
        <v>18900</v>
      </c>
      <c r="K461" s="17">
        <v>18900</v>
      </c>
      <c r="L461" s="17"/>
      <c r="M461" s="17">
        <f t="shared" si="361"/>
        <v>0</v>
      </c>
      <c r="N461" s="17"/>
      <c r="O461" s="17"/>
      <c r="P461" s="17">
        <f t="shared" si="362"/>
        <v>0</v>
      </c>
      <c r="Q461" s="17"/>
      <c r="R461" s="17"/>
      <c r="S461" s="17">
        <f t="shared" si="363"/>
        <v>0</v>
      </c>
      <c r="T461" s="17"/>
      <c r="U461" s="17"/>
      <c r="V461" s="17">
        <f t="shared" si="364"/>
        <v>0</v>
      </c>
      <c r="W461" s="17"/>
      <c r="X461" s="17"/>
      <c r="Y461" s="2"/>
      <c r="Z461" s="2"/>
    </row>
    <row r="462" spans="1:26" ht="16.5" thickTop="1" thickBot="1">
      <c r="A462" s="13" t="str">
        <f t="shared" si="322"/>
        <v>a</v>
      </c>
      <c r="B462" s="3" t="s">
        <v>0</v>
      </c>
      <c r="C462" s="4" t="s">
        <v>134</v>
      </c>
      <c r="D462" s="17">
        <f t="shared" si="358"/>
        <v>1716705095.46</v>
      </c>
      <c r="E462" s="17">
        <v>1716705095.46</v>
      </c>
      <c r="F462" s="17"/>
      <c r="G462" s="17">
        <f t="shared" si="359"/>
        <v>1925000000</v>
      </c>
      <c r="H462" s="17">
        <v>1925000000</v>
      </c>
      <c r="I462" s="17"/>
      <c r="J462" s="17">
        <f t="shared" si="360"/>
        <v>1924698552</v>
      </c>
      <c r="K462" s="17">
        <v>1924698552</v>
      </c>
      <c r="L462" s="17"/>
      <c r="M462" s="17">
        <f t="shared" si="361"/>
        <v>0</v>
      </c>
      <c r="N462" s="17"/>
      <c r="O462" s="17"/>
      <c r="P462" s="17">
        <f t="shared" si="362"/>
        <v>2108962000</v>
      </c>
      <c r="Q462" s="17">
        <v>2108962000</v>
      </c>
      <c r="R462" s="17"/>
      <c r="S462" s="17">
        <f t="shared" si="363"/>
        <v>2108962000</v>
      </c>
      <c r="T462" s="17">
        <f>1991462000+117500000</f>
        <v>2108962000</v>
      </c>
      <c r="U462" s="17"/>
      <c r="V462" s="17">
        <f t="shared" si="364"/>
        <v>0</v>
      </c>
      <c r="W462" s="17"/>
      <c r="X462" s="17"/>
      <c r="Y462" s="2"/>
      <c r="Z462" s="2"/>
    </row>
    <row r="463" spans="1:26" ht="16.5" thickTop="1" thickBot="1">
      <c r="A463" s="13" t="str">
        <f t="shared" si="322"/>
        <v>a</v>
      </c>
      <c r="B463" s="3" t="s">
        <v>0</v>
      </c>
      <c r="C463" s="4" t="s">
        <v>129</v>
      </c>
      <c r="D463" s="17">
        <f t="shared" si="358"/>
        <v>17742</v>
      </c>
      <c r="E463" s="17">
        <f>E464+E465</f>
        <v>17742</v>
      </c>
      <c r="F463" s="17">
        <f>F464+F465</f>
        <v>0</v>
      </c>
      <c r="G463" s="17">
        <f t="shared" si="359"/>
        <v>0</v>
      </c>
      <c r="H463" s="17">
        <f>H464+H465</f>
        <v>0</v>
      </c>
      <c r="I463" s="17">
        <f>I464+I465</f>
        <v>0</v>
      </c>
      <c r="J463" s="17">
        <f t="shared" si="360"/>
        <v>238558</v>
      </c>
      <c r="K463" s="17">
        <f>K464+K465</f>
        <v>238558</v>
      </c>
      <c r="L463" s="17">
        <f>L464+L465</f>
        <v>0</v>
      </c>
      <c r="M463" s="17">
        <f t="shared" si="361"/>
        <v>0</v>
      </c>
      <c r="N463" s="17">
        <f>N464+N465</f>
        <v>0</v>
      </c>
      <c r="O463" s="17">
        <f>O464+O465</f>
        <v>0</v>
      </c>
      <c r="P463" s="17">
        <f t="shared" si="362"/>
        <v>0</v>
      </c>
      <c r="Q463" s="17">
        <f>Q464+Q465</f>
        <v>0</v>
      </c>
      <c r="R463" s="17">
        <f>R464+R465</f>
        <v>0</v>
      </c>
      <c r="S463" s="17">
        <f t="shared" si="363"/>
        <v>0</v>
      </c>
      <c r="T463" s="17">
        <f>T464+T465</f>
        <v>0</v>
      </c>
      <c r="U463" s="17">
        <f>U464+U465</f>
        <v>0</v>
      </c>
      <c r="V463" s="17">
        <f t="shared" si="364"/>
        <v>0</v>
      </c>
      <c r="W463" s="17">
        <f>W464+W465</f>
        <v>0</v>
      </c>
      <c r="X463" s="17">
        <f>X464+X465</f>
        <v>0</v>
      </c>
      <c r="Y463" s="2"/>
      <c r="Z463" s="2"/>
    </row>
    <row r="464" spans="1:26" ht="27" thickTop="1" thickBot="1">
      <c r="A464" s="13" t="str">
        <f t="shared" si="322"/>
        <v>a</v>
      </c>
      <c r="B464" s="3" t="s">
        <v>0</v>
      </c>
      <c r="C464" s="11" t="s">
        <v>15</v>
      </c>
      <c r="D464" s="19">
        <f t="shared" si="358"/>
        <v>17742</v>
      </c>
      <c r="E464" s="19">
        <v>17742</v>
      </c>
      <c r="F464" s="19"/>
      <c r="G464" s="19">
        <f t="shared" si="359"/>
        <v>0</v>
      </c>
      <c r="H464" s="19"/>
      <c r="I464" s="19"/>
      <c r="J464" s="19">
        <f t="shared" si="360"/>
        <v>238558</v>
      </c>
      <c r="K464" s="19">
        <v>238558</v>
      </c>
      <c r="L464" s="19"/>
      <c r="M464" s="19">
        <f t="shared" si="361"/>
        <v>0</v>
      </c>
      <c r="N464" s="19"/>
      <c r="O464" s="19"/>
      <c r="P464" s="19">
        <f t="shared" si="362"/>
        <v>0</v>
      </c>
      <c r="Q464" s="19"/>
      <c r="R464" s="19"/>
      <c r="S464" s="19">
        <f t="shared" si="363"/>
        <v>0</v>
      </c>
      <c r="T464" s="19"/>
      <c r="U464" s="19"/>
      <c r="V464" s="19">
        <f t="shared" si="364"/>
        <v>0</v>
      </c>
      <c r="W464" s="19"/>
      <c r="X464" s="19"/>
      <c r="Y464" s="2"/>
      <c r="Z464" s="2"/>
    </row>
    <row r="465" spans="1:26" s="8" customFormat="1" ht="27" thickTop="1" thickBot="1">
      <c r="A465" s="13" t="str">
        <f t="shared" si="322"/>
        <v>b</v>
      </c>
      <c r="B465" s="3"/>
      <c r="C465" s="11" t="s">
        <v>16</v>
      </c>
      <c r="D465" s="19">
        <f t="shared" si="358"/>
        <v>0</v>
      </c>
      <c r="E465" s="19"/>
      <c r="F465" s="19"/>
      <c r="G465" s="19">
        <f t="shared" si="359"/>
        <v>0</v>
      </c>
      <c r="H465" s="19"/>
      <c r="I465" s="19"/>
      <c r="J465" s="19">
        <f t="shared" si="360"/>
        <v>0</v>
      </c>
      <c r="K465" s="19"/>
      <c r="L465" s="19"/>
      <c r="M465" s="19">
        <f t="shared" si="361"/>
        <v>0</v>
      </c>
      <c r="N465" s="19"/>
      <c r="O465" s="19"/>
      <c r="P465" s="19">
        <f t="shared" si="362"/>
        <v>0</v>
      </c>
      <c r="Q465" s="19"/>
      <c r="R465" s="19"/>
      <c r="S465" s="19">
        <f t="shared" si="363"/>
        <v>0</v>
      </c>
      <c r="T465" s="19"/>
      <c r="U465" s="19"/>
      <c r="V465" s="19">
        <f t="shared" si="364"/>
        <v>0</v>
      </c>
      <c r="W465" s="19"/>
      <c r="X465" s="19"/>
      <c r="Y465" s="2"/>
      <c r="Z465" s="2"/>
    </row>
    <row r="466" spans="1:26" s="8" customFormat="1" ht="16.5" thickTop="1" thickBot="1">
      <c r="A466" s="13" t="str">
        <f t="shared" si="322"/>
        <v>b</v>
      </c>
      <c r="B466" s="3"/>
      <c r="C466" s="10" t="s">
        <v>17</v>
      </c>
      <c r="D466" s="16">
        <f t="shared" si="358"/>
        <v>0</v>
      </c>
      <c r="E466" s="16">
        <v>0</v>
      </c>
      <c r="F466" s="16">
        <v>0</v>
      </c>
      <c r="G466" s="16">
        <f t="shared" si="359"/>
        <v>0</v>
      </c>
      <c r="H466" s="16">
        <v>0</v>
      </c>
      <c r="I466" s="16">
        <v>0</v>
      </c>
      <c r="J466" s="16">
        <f t="shared" si="360"/>
        <v>0</v>
      </c>
      <c r="K466" s="16">
        <v>0</v>
      </c>
      <c r="L466" s="16">
        <v>0</v>
      </c>
      <c r="M466" s="16">
        <f t="shared" si="361"/>
        <v>0</v>
      </c>
      <c r="N466" s="16">
        <v>0</v>
      </c>
      <c r="O466" s="16">
        <v>0</v>
      </c>
      <c r="P466" s="16">
        <f t="shared" si="362"/>
        <v>0</v>
      </c>
      <c r="Q466" s="16">
        <v>0</v>
      </c>
      <c r="R466" s="16">
        <v>0</v>
      </c>
      <c r="S466" s="16">
        <f t="shared" si="363"/>
        <v>0</v>
      </c>
      <c r="T466" s="16">
        <v>0</v>
      </c>
      <c r="U466" s="16">
        <v>0</v>
      </c>
      <c r="V466" s="16">
        <f t="shared" si="364"/>
        <v>0</v>
      </c>
      <c r="W466" s="16">
        <v>0</v>
      </c>
      <c r="X466" s="16">
        <v>0</v>
      </c>
      <c r="Y466" s="2"/>
      <c r="Z466" s="2"/>
    </row>
    <row r="467" spans="1:26" ht="16.5" thickTop="1" thickBot="1">
      <c r="A467" s="13" t="str">
        <f t="shared" si="322"/>
        <v>b</v>
      </c>
      <c r="B467" s="3" t="s">
        <v>0</v>
      </c>
      <c r="C467" s="10" t="s">
        <v>18</v>
      </c>
      <c r="D467" s="16">
        <f t="shared" si="358"/>
        <v>0</v>
      </c>
      <c r="E467" s="16">
        <v>0</v>
      </c>
      <c r="F467" s="16">
        <v>0</v>
      </c>
      <c r="G467" s="16">
        <f t="shared" si="359"/>
        <v>0</v>
      </c>
      <c r="H467" s="16">
        <v>0</v>
      </c>
      <c r="I467" s="16">
        <v>0</v>
      </c>
      <c r="J467" s="16">
        <f t="shared" si="360"/>
        <v>0</v>
      </c>
      <c r="K467" s="16">
        <v>0</v>
      </c>
      <c r="L467" s="16">
        <v>0</v>
      </c>
      <c r="M467" s="16">
        <f t="shared" si="361"/>
        <v>0</v>
      </c>
      <c r="N467" s="16">
        <v>0</v>
      </c>
      <c r="O467" s="16">
        <v>0</v>
      </c>
      <c r="P467" s="16">
        <f t="shared" si="362"/>
        <v>0</v>
      </c>
      <c r="Q467" s="16">
        <v>0</v>
      </c>
      <c r="R467" s="16">
        <v>0</v>
      </c>
      <c r="S467" s="16">
        <f t="shared" si="363"/>
        <v>0</v>
      </c>
      <c r="T467" s="16">
        <v>0</v>
      </c>
      <c r="U467" s="16">
        <v>0</v>
      </c>
      <c r="V467" s="16">
        <f t="shared" si="364"/>
        <v>0</v>
      </c>
      <c r="W467" s="16">
        <v>0</v>
      </c>
      <c r="X467" s="16">
        <v>0</v>
      </c>
      <c r="Y467" s="2"/>
      <c r="Z467" s="2"/>
    </row>
    <row r="468" spans="1:26" ht="31.5" thickTop="1" thickBot="1">
      <c r="A468" s="13" t="str">
        <f t="shared" si="322"/>
        <v>a</v>
      </c>
      <c r="B468" s="3" t="s">
        <v>51</v>
      </c>
      <c r="C468" s="6" t="s">
        <v>225</v>
      </c>
      <c r="D468" s="14">
        <f t="shared" si="358"/>
        <v>640661826.88</v>
      </c>
      <c r="E468" s="14">
        <f>E471+E480+E481</f>
        <v>640661826.88</v>
      </c>
      <c r="F468" s="14">
        <f>F471+F480+F481</f>
        <v>0</v>
      </c>
      <c r="G468" s="14">
        <f t="shared" si="359"/>
        <v>770002000</v>
      </c>
      <c r="H468" s="14">
        <f>H471+H480+H481</f>
        <v>770002000</v>
      </c>
      <c r="I468" s="14">
        <f>I471+I480+I481</f>
        <v>0</v>
      </c>
      <c r="J468" s="14">
        <f t="shared" si="360"/>
        <v>768902000</v>
      </c>
      <c r="K468" s="14">
        <f>K471+K480+K481</f>
        <v>768902000</v>
      </c>
      <c r="L468" s="14">
        <f>L471+L480+L481</f>
        <v>0</v>
      </c>
      <c r="M468" s="14">
        <f t="shared" si="361"/>
        <v>0</v>
      </c>
      <c r="N468" s="14">
        <f>N471+N480+N481</f>
        <v>0</v>
      </c>
      <c r="O468" s="14">
        <f>O471+O480+O481</f>
        <v>0</v>
      </c>
      <c r="P468" s="14">
        <f t="shared" si="362"/>
        <v>797848000</v>
      </c>
      <c r="Q468" s="14">
        <f>Q471+Q480+Q481</f>
        <v>797848000</v>
      </c>
      <c r="R468" s="14">
        <f>R471+R480+R481</f>
        <v>0</v>
      </c>
      <c r="S468" s="14">
        <f t="shared" si="363"/>
        <v>797848000</v>
      </c>
      <c r="T468" s="14">
        <f>T471+T480+T481</f>
        <v>797848000</v>
      </c>
      <c r="U468" s="14">
        <f>U471+U480+U481</f>
        <v>0</v>
      </c>
      <c r="V468" s="14">
        <f t="shared" si="364"/>
        <v>0</v>
      </c>
      <c r="W468" s="14">
        <f>W471+W480+W481</f>
        <v>0</v>
      </c>
      <c r="X468" s="14">
        <f>X471+X480+X481</f>
        <v>0</v>
      </c>
      <c r="Y468" s="5" t="s">
        <v>135</v>
      </c>
      <c r="Z468" s="5" t="s">
        <v>202</v>
      </c>
    </row>
    <row r="469" spans="1:26" s="8" customFormat="1" ht="16.5" thickTop="1" thickBot="1">
      <c r="A469" s="13" t="str">
        <f t="shared" si="322"/>
        <v>b</v>
      </c>
      <c r="B469" s="3"/>
      <c r="C469" s="9" t="s">
        <v>12</v>
      </c>
      <c r="D469" s="15">
        <f t="shared" si="358"/>
        <v>0</v>
      </c>
      <c r="E469" s="15">
        <v>0</v>
      </c>
      <c r="F469" s="15">
        <v>0</v>
      </c>
      <c r="G469" s="15">
        <f t="shared" si="359"/>
        <v>0</v>
      </c>
      <c r="H469" s="15">
        <v>0</v>
      </c>
      <c r="I469" s="15">
        <v>0</v>
      </c>
      <c r="J469" s="15">
        <f t="shared" si="360"/>
        <v>0</v>
      </c>
      <c r="K469" s="15">
        <v>0</v>
      </c>
      <c r="L469" s="15">
        <v>0</v>
      </c>
      <c r="M469" s="15">
        <f t="shared" si="361"/>
        <v>0</v>
      </c>
      <c r="N469" s="15">
        <v>0</v>
      </c>
      <c r="O469" s="15">
        <v>0</v>
      </c>
      <c r="P469" s="15">
        <f t="shared" si="362"/>
        <v>0</v>
      </c>
      <c r="Q469" s="15">
        <v>0</v>
      </c>
      <c r="R469" s="15">
        <v>0</v>
      </c>
      <c r="S469" s="15">
        <f t="shared" si="363"/>
        <v>0</v>
      </c>
      <c r="T469" s="15">
        <v>0</v>
      </c>
      <c r="U469" s="15">
        <v>0</v>
      </c>
      <c r="V469" s="15">
        <f t="shared" si="364"/>
        <v>0</v>
      </c>
      <c r="W469" s="15">
        <v>0</v>
      </c>
      <c r="X469" s="15">
        <v>0</v>
      </c>
      <c r="Y469" s="5"/>
      <c r="Z469" s="5"/>
    </row>
    <row r="470" spans="1:26" ht="16.5" thickTop="1" thickBot="1">
      <c r="A470" s="13" t="str">
        <f t="shared" si="322"/>
        <v>a</v>
      </c>
      <c r="B470" s="3" t="s">
        <v>0</v>
      </c>
      <c r="C470" s="9" t="s">
        <v>13</v>
      </c>
      <c r="D470" s="15">
        <f t="shared" si="358"/>
        <v>484</v>
      </c>
      <c r="E470" s="15">
        <v>484</v>
      </c>
      <c r="F470" s="15">
        <v>0</v>
      </c>
      <c r="G470" s="15">
        <f t="shared" si="359"/>
        <v>484</v>
      </c>
      <c r="H470" s="15">
        <v>484</v>
      </c>
      <c r="I470" s="15">
        <v>0</v>
      </c>
      <c r="J470" s="15">
        <f t="shared" si="360"/>
        <v>0</v>
      </c>
      <c r="K470" s="15">
        <v>0</v>
      </c>
      <c r="L470" s="15">
        <v>0</v>
      </c>
      <c r="M470" s="15">
        <f t="shared" si="361"/>
        <v>0</v>
      </c>
      <c r="N470" s="15">
        <v>0</v>
      </c>
      <c r="O470" s="15">
        <v>0</v>
      </c>
      <c r="P470" s="15">
        <f t="shared" si="362"/>
        <v>0</v>
      </c>
      <c r="Q470" s="15">
        <v>0</v>
      </c>
      <c r="R470" s="15">
        <v>0</v>
      </c>
      <c r="S470" s="15">
        <f t="shared" si="363"/>
        <v>0</v>
      </c>
      <c r="T470" s="15">
        <v>0</v>
      </c>
      <c r="U470" s="15">
        <v>0</v>
      </c>
      <c r="V470" s="15">
        <f t="shared" si="364"/>
        <v>0</v>
      </c>
      <c r="W470" s="15">
        <v>0</v>
      </c>
      <c r="X470" s="15">
        <v>0</v>
      </c>
      <c r="Y470" s="2"/>
      <c r="Z470" s="2"/>
    </row>
    <row r="471" spans="1:26" ht="16.5" thickTop="1" thickBot="1">
      <c r="A471" s="13" t="str">
        <f t="shared" si="322"/>
        <v>a</v>
      </c>
      <c r="B471" s="3" t="s">
        <v>0</v>
      </c>
      <c r="C471" s="10" t="s">
        <v>14</v>
      </c>
      <c r="D471" s="16">
        <f t="shared" si="358"/>
        <v>640661826.88</v>
      </c>
      <c r="E471" s="16">
        <f>E472+E473+E474+E475+E476+E477</f>
        <v>640661826.88</v>
      </c>
      <c r="F471" s="16">
        <f>F472+F473+F474+F475+F476+F477</f>
        <v>0</v>
      </c>
      <c r="G471" s="16">
        <f t="shared" si="359"/>
        <v>770002000</v>
      </c>
      <c r="H471" s="16">
        <f>H472+H473+H474+H475+H476+H477</f>
        <v>770002000</v>
      </c>
      <c r="I471" s="16">
        <f>I472+I473+I474+I475+I476+I477</f>
        <v>0</v>
      </c>
      <c r="J471" s="16">
        <f t="shared" si="360"/>
        <v>768902000</v>
      </c>
      <c r="K471" s="16">
        <f>K472+K473+K474+K475+K476+K477</f>
        <v>768902000</v>
      </c>
      <c r="L471" s="16">
        <f>L472+L473+L474+L475+L476+L477</f>
        <v>0</v>
      </c>
      <c r="M471" s="16">
        <f t="shared" si="361"/>
        <v>0</v>
      </c>
      <c r="N471" s="16">
        <f>N472+N473+N474+N475+N476+N477</f>
        <v>0</v>
      </c>
      <c r="O471" s="16">
        <f>O472+O473+O474+O475+O476+O477</f>
        <v>0</v>
      </c>
      <c r="P471" s="16">
        <f t="shared" si="362"/>
        <v>797848000</v>
      </c>
      <c r="Q471" s="16">
        <f>Q472+Q473+Q474+Q475+Q476+Q477</f>
        <v>797848000</v>
      </c>
      <c r="R471" s="16">
        <f>R472+R473+R474+R475+R476+R477</f>
        <v>0</v>
      </c>
      <c r="S471" s="16">
        <f t="shared" si="363"/>
        <v>797848000</v>
      </c>
      <c r="T471" s="16">
        <f>T472+T473+T474+T475+T476+T477</f>
        <v>797848000</v>
      </c>
      <c r="U471" s="16">
        <f>U472+U473+U474+U475+U476+U477</f>
        <v>0</v>
      </c>
      <c r="V471" s="16">
        <f t="shared" si="364"/>
        <v>0</v>
      </c>
      <c r="W471" s="16">
        <f>W472+W473+W474+W475+W476+W477</f>
        <v>0</v>
      </c>
      <c r="X471" s="16">
        <f>X472+X473+X474+X475+X476+X477</f>
        <v>0</v>
      </c>
      <c r="Y471" s="2"/>
      <c r="Z471" s="2"/>
    </row>
    <row r="472" spans="1:26" s="8" customFormat="1" ht="16.5" thickTop="1" thickBot="1">
      <c r="A472" s="13" t="str">
        <f t="shared" si="322"/>
        <v>b</v>
      </c>
      <c r="B472" s="3"/>
      <c r="C472" s="4" t="s">
        <v>182</v>
      </c>
      <c r="D472" s="17">
        <f t="shared" si="358"/>
        <v>0</v>
      </c>
      <c r="E472" s="17"/>
      <c r="F472" s="17"/>
      <c r="G472" s="17">
        <f t="shared" si="359"/>
        <v>0</v>
      </c>
      <c r="H472" s="17"/>
      <c r="I472" s="17"/>
      <c r="J472" s="17">
        <f t="shared" si="360"/>
        <v>0</v>
      </c>
      <c r="K472" s="17"/>
      <c r="L472" s="17"/>
      <c r="M472" s="17">
        <f t="shared" si="361"/>
        <v>0</v>
      </c>
      <c r="N472" s="17"/>
      <c r="O472" s="17"/>
      <c r="P472" s="17">
        <f t="shared" si="362"/>
        <v>0</v>
      </c>
      <c r="Q472" s="17"/>
      <c r="R472" s="17"/>
      <c r="S472" s="17">
        <f t="shared" si="363"/>
        <v>0</v>
      </c>
      <c r="T472" s="17"/>
      <c r="U472" s="17"/>
      <c r="V472" s="17">
        <f t="shared" si="364"/>
        <v>0</v>
      </c>
      <c r="W472" s="17"/>
      <c r="X472" s="17"/>
      <c r="Y472" s="2"/>
      <c r="Z472" s="2"/>
    </row>
    <row r="473" spans="1:26" ht="16.5" thickTop="1" thickBot="1">
      <c r="A473" s="13" t="str">
        <f t="shared" si="322"/>
        <v>a</v>
      </c>
      <c r="B473" s="3" t="s">
        <v>0</v>
      </c>
      <c r="C473" s="4" t="s">
        <v>133</v>
      </c>
      <c r="D473" s="17">
        <f t="shared" si="358"/>
        <v>2039382.13</v>
      </c>
      <c r="E473" s="17">
        <v>2039382.13</v>
      </c>
      <c r="F473" s="17"/>
      <c r="G473" s="17">
        <f t="shared" si="359"/>
        <v>3000000</v>
      </c>
      <c r="H473" s="17">
        <v>3000000</v>
      </c>
      <c r="I473" s="17"/>
      <c r="J473" s="17">
        <f t="shared" si="360"/>
        <v>3000000</v>
      </c>
      <c r="K473" s="17">
        <v>3000000</v>
      </c>
      <c r="L473" s="17"/>
      <c r="M473" s="17">
        <f t="shared" si="361"/>
        <v>0</v>
      </c>
      <c r="N473" s="17"/>
      <c r="O473" s="17"/>
      <c r="P473" s="17">
        <f t="shared" si="362"/>
        <v>3000000</v>
      </c>
      <c r="Q473" s="17">
        <v>3000000</v>
      </c>
      <c r="R473" s="17"/>
      <c r="S473" s="17">
        <f t="shared" si="363"/>
        <v>3000000</v>
      </c>
      <c r="T473" s="17">
        <v>3000000</v>
      </c>
      <c r="U473" s="17"/>
      <c r="V473" s="17">
        <f t="shared" si="364"/>
        <v>0</v>
      </c>
      <c r="W473" s="17"/>
      <c r="X473" s="17"/>
      <c r="Y473" s="2"/>
      <c r="Z473" s="2"/>
    </row>
    <row r="474" spans="1:26" s="8" customFormat="1" ht="16.5" thickTop="1" thickBot="1">
      <c r="A474" s="13" t="str">
        <f t="shared" si="322"/>
        <v>b</v>
      </c>
      <c r="B474" s="3"/>
      <c r="C474" s="4" t="s">
        <v>132</v>
      </c>
      <c r="D474" s="17">
        <f t="shared" si="358"/>
        <v>0</v>
      </c>
      <c r="E474" s="17"/>
      <c r="F474" s="17"/>
      <c r="G474" s="17">
        <f t="shared" si="359"/>
        <v>0</v>
      </c>
      <c r="H474" s="17"/>
      <c r="I474" s="17"/>
      <c r="J474" s="17">
        <f t="shared" si="360"/>
        <v>0</v>
      </c>
      <c r="K474" s="17"/>
      <c r="L474" s="17"/>
      <c r="M474" s="17">
        <f t="shared" si="361"/>
        <v>0</v>
      </c>
      <c r="N474" s="17"/>
      <c r="O474" s="17"/>
      <c r="P474" s="17">
        <f t="shared" si="362"/>
        <v>0</v>
      </c>
      <c r="Q474" s="17"/>
      <c r="R474" s="17"/>
      <c r="S474" s="17">
        <f t="shared" si="363"/>
        <v>0</v>
      </c>
      <c r="T474" s="17"/>
      <c r="U474" s="17"/>
      <c r="V474" s="17">
        <f t="shared" si="364"/>
        <v>0</v>
      </c>
      <c r="W474" s="17"/>
      <c r="X474" s="17"/>
      <c r="Y474" s="2"/>
      <c r="Z474" s="2"/>
    </row>
    <row r="475" spans="1:26" s="8" customFormat="1" ht="16.5" thickTop="1" thickBot="1">
      <c r="A475" s="13" t="str">
        <f t="shared" si="322"/>
        <v>b</v>
      </c>
      <c r="B475" s="3"/>
      <c r="C475" s="4" t="s">
        <v>148</v>
      </c>
      <c r="D475" s="17">
        <f t="shared" si="358"/>
        <v>0</v>
      </c>
      <c r="E475" s="17"/>
      <c r="F475" s="17"/>
      <c r="G475" s="17">
        <f t="shared" si="359"/>
        <v>0</v>
      </c>
      <c r="H475" s="17"/>
      <c r="I475" s="17"/>
      <c r="J475" s="17">
        <f t="shared" si="360"/>
        <v>0</v>
      </c>
      <c r="K475" s="17"/>
      <c r="L475" s="17"/>
      <c r="M475" s="17">
        <f t="shared" si="361"/>
        <v>0</v>
      </c>
      <c r="N475" s="17"/>
      <c r="O475" s="17"/>
      <c r="P475" s="17">
        <f t="shared" si="362"/>
        <v>0</v>
      </c>
      <c r="Q475" s="17"/>
      <c r="R475" s="17"/>
      <c r="S475" s="17">
        <f t="shared" si="363"/>
        <v>0</v>
      </c>
      <c r="T475" s="17"/>
      <c r="U475" s="17"/>
      <c r="V475" s="17">
        <f t="shared" si="364"/>
        <v>0</v>
      </c>
      <c r="W475" s="17"/>
      <c r="X475" s="17"/>
      <c r="Y475" s="2"/>
      <c r="Z475" s="2"/>
    </row>
    <row r="476" spans="1:26" ht="16.5" thickTop="1" thickBot="1">
      <c r="A476" s="13" t="str">
        <f t="shared" si="322"/>
        <v>a</v>
      </c>
      <c r="B476" s="3" t="s">
        <v>0</v>
      </c>
      <c r="C476" s="4" t="s">
        <v>134</v>
      </c>
      <c r="D476" s="17">
        <f t="shared" si="358"/>
        <v>638621544.75</v>
      </c>
      <c r="E476" s="17">
        <v>638621544.75</v>
      </c>
      <c r="F476" s="17"/>
      <c r="G476" s="17">
        <f t="shared" si="359"/>
        <v>767002000</v>
      </c>
      <c r="H476" s="17">
        <v>767002000</v>
      </c>
      <c r="I476" s="17"/>
      <c r="J476" s="17">
        <f t="shared" si="360"/>
        <v>765847924</v>
      </c>
      <c r="K476" s="17">
        <v>765847924</v>
      </c>
      <c r="L476" s="17"/>
      <c r="M476" s="17">
        <f t="shared" si="361"/>
        <v>0</v>
      </c>
      <c r="N476" s="17"/>
      <c r="O476" s="17"/>
      <c r="P476" s="17">
        <f t="shared" si="362"/>
        <v>794848000</v>
      </c>
      <c r="Q476" s="17">
        <f>797848000-3000000</f>
        <v>794848000</v>
      </c>
      <c r="R476" s="17"/>
      <c r="S476" s="17">
        <f t="shared" si="363"/>
        <v>794848000</v>
      </c>
      <c r="T476" s="17">
        <f>797848000-3000000</f>
        <v>794848000</v>
      </c>
      <c r="U476" s="17"/>
      <c r="V476" s="17">
        <f t="shared" si="364"/>
        <v>0</v>
      </c>
      <c r="W476" s="17"/>
      <c r="X476" s="17"/>
      <c r="Y476" s="2"/>
      <c r="Z476" s="2"/>
    </row>
    <row r="477" spans="1:26" ht="16.5" thickTop="1" thickBot="1">
      <c r="A477" s="13" t="str">
        <f t="shared" si="322"/>
        <v>a</v>
      </c>
      <c r="B477" s="3" t="s">
        <v>0</v>
      </c>
      <c r="C477" s="4" t="s">
        <v>129</v>
      </c>
      <c r="D477" s="17">
        <f t="shared" si="358"/>
        <v>900</v>
      </c>
      <c r="E477" s="17">
        <f>E478+E479</f>
        <v>900</v>
      </c>
      <c r="F477" s="17">
        <f>F478+F479</f>
        <v>0</v>
      </c>
      <c r="G477" s="17">
        <f t="shared" si="359"/>
        <v>0</v>
      </c>
      <c r="H477" s="17">
        <f>H478+H479</f>
        <v>0</v>
      </c>
      <c r="I477" s="17">
        <f>I478+I479</f>
        <v>0</v>
      </c>
      <c r="J477" s="17">
        <f t="shared" si="360"/>
        <v>54076</v>
      </c>
      <c r="K477" s="17">
        <f>K478+K479</f>
        <v>54076</v>
      </c>
      <c r="L477" s="17">
        <f>L478+L479</f>
        <v>0</v>
      </c>
      <c r="M477" s="17">
        <f t="shared" si="361"/>
        <v>0</v>
      </c>
      <c r="N477" s="17">
        <f>N478+N479</f>
        <v>0</v>
      </c>
      <c r="O477" s="17">
        <f>O478+O479</f>
        <v>0</v>
      </c>
      <c r="P477" s="17">
        <f t="shared" si="362"/>
        <v>0</v>
      </c>
      <c r="Q477" s="17">
        <f>Q478+Q479</f>
        <v>0</v>
      </c>
      <c r="R477" s="17">
        <f>R478+R479</f>
        <v>0</v>
      </c>
      <c r="S477" s="17">
        <f t="shared" si="363"/>
        <v>0</v>
      </c>
      <c r="T477" s="17">
        <f>T478+T479</f>
        <v>0</v>
      </c>
      <c r="U477" s="17">
        <f>U478+U479</f>
        <v>0</v>
      </c>
      <c r="V477" s="17">
        <f t="shared" si="364"/>
        <v>0</v>
      </c>
      <c r="W477" s="17">
        <f>W478+W479</f>
        <v>0</v>
      </c>
      <c r="X477" s="17">
        <f>X478+X479</f>
        <v>0</v>
      </c>
      <c r="Y477" s="2"/>
      <c r="Z477" s="2"/>
    </row>
    <row r="478" spans="1:26" ht="27" thickTop="1" thickBot="1">
      <c r="A478" s="13" t="str">
        <f t="shared" si="322"/>
        <v>a</v>
      </c>
      <c r="B478" s="3" t="s">
        <v>0</v>
      </c>
      <c r="C478" s="11" t="s">
        <v>15</v>
      </c>
      <c r="D478" s="19">
        <f t="shared" si="358"/>
        <v>900</v>
      </c>
      <c r="E478" s="19">
        <v>900</v>
      </c>
      <c r="F478" s="19"/>
      <c r="G478" s="19">
        <f t="shared" si="359"/>
        <v>0</v>
      </c>
      <c r="H478" s="19"/>
      <c r="I478" s="19"/>
      <c r="J478" s="19">
        <f t="shared" si="360"/>
        <v>54076</v>
      </c>
      <c r="K478" s="19">
        <v>54076</v>
      </c>
      <c r="L478" s="19"/>
      <c r="M478" s="19">
        <f t="shared" si="361"/>
        <v>0</v>
      </c>
      <c r="N478" s="19"/>
      <c r="O478" s="19"/>
      <c r="P478" s="19">
        <f t="shared" si="362"/>
        <v>0</v>
      </c>
      <c r="Q478" s="19"/>
      <c r="R478" s="19"/>
      <c r="S478" s="19">
        <f t="shared" si="363"/>
        <v>0</v>
      </c>
      <c r="T478" s="19"/>
      <c r="U478" s="19"/>
      <c r="V478" s="19">
        <f t="shared" si="364"/>
        <v>0</v>
      </c>
      <c r="W478" s="19"/>
      <c r="X478" s="19"/>
      <c r="Y478" s="2"/>
      <c r="Z478" s="2"/>
    </row>
    <row r="479" spans="1:26" s="8" customFormat="1" ht="27" thickTop="1" thickBot="1">
      <c r="A479" s="13" t="str">
        <f t="shared" si="322"/>
        <v>b</v>
      </c>
      <c r="B479" s="3"/>
      <c r="C479" s="11" t="s">
        <v>16</v>
      </c>
      <c r="D479" s="19">
        <f t="shared" si="358"/>
        <v>0</v>
      </c>
      <c r="E479" s="19"/>
      <c r="F479" s="19"/>
      <c r="G479" s="19">
        <f t="shared" si="359"/>
        <v>0</v>
      </c>
      <c r="H479" s="19"/>
      <c r="I479" s="19"/>
      <c r="J479" s="19">
        <f t="shared" si="360"/>
        <v>0</v>
      </c>
      <c r="K479" s="19"/>
      <c r="L479" s="19"/>
      <c r="M479" s="19">
        <f t="shared" si="361"/>
        <v>0</v>
      </c>
      <c r="N479" s="19"/>
      <c r="O479" s="19"/>
      <c r="P479" s="19">
        <f t="shared" si="362"/>
        <v>0</v>
      </c>
      <c r="Q479" s="19"/>
      <c r="R479" s="19"/>
      <c r="S479" s="19">
        <f t="shared" si="363"/>
        <v>0</v>
      </c>
      <c r="T479" s="19"/>
      <c r="U479" s="19"/>
      <c r="V479" s="19">
        <f t="shared" si="364"/>
        <v>0</v>
      </c>
      <c r="W479" s="19"/>
      <c r="X479" s="19"/>
      <c r="Y479" s="2"/>
      <c r="Z479" s="2"/>
    </row>
    <row r="480" spans="1:26" s="8" customFormat="1" ht="16.5" thickTop="1" thickBot="1">
      <c r="A480" s="13" t="str">
        <f t="shared" si="322"/>
        <v>b</v>
      </c>
      <c r="B480" s="3"/>
      <c r="C480" s="10" t="s">
        <v>17</v>
      </c>
      <c r="D480" s="16">
        <f t="shared" si="358"/>
        <v>0</v>
      </c>
      <c r="E480" s="16">
        <v>0</v>
      </c>
      <c r="F480" s="16">
        <v>0</v>
      </c>
      <c r="G480" s="16">
        <f t="shared" si="359"/>
        <v>0</v>
      </c>
      <c r="H480" s="16">
        <v>0</v>
      </c>
      <c r="I480" s="16">
        <v>0</v>
      </c>
      <c r="J480" s="16">
        <f t="shared" si="360"/>
        <v>0</v>
      </c>
      <c r="K480" s="16">
        <v>0</v>
      </c>
      <c r="L480" s="16">
        <v>0</v>
      </c>
      <c r="M480" s="16">
        <f t="shared" si="361"/>
        <v>0</v>
      </c>
      <c r="N480" s="16">
        <v>0</v>
      </c>
      <c r="O480" s="16">
        <v>0</v>
      </c>
      <c r="P480" s="16">
        <f t="shared" si="362"/>
        <v>0</v>
      </c>
      <c r="Q480" s="16">
        <v>0</v>
      </c>
      <c r="R480" s="16">
        <v>0</v>
      </c>
      <c r="S480" s="16">
        <f t="shared" si="363"/>
        <v>0</v>
      </c>
      <c r="T480" s="16">
        <v>0</v>
      </c>
      <c r="U480" s="16">
        <v>0</v>
      </c>
      <c r="V480" s="16">
        <f t="shared" si="364"/>
        <v>0</v>
      </c>
      <c r="W480" s="16">
        <v>0</v>
      </c>
      <c r="X480" s="16">
        <v>0</v>
      </c>
      <c r="Y480" s="2"/>
      <c r="Z480" s="2"/>
    </row>
    <row r="481" spans="1:26" ht="16.5" thickTop="1" thickBot="1">
      <c r="A481" s="13" t="str">
        <f t="shared" si="322"/>
        <v>b</v>
      </c>
      <c r="B481" s="3" t="s">
        <v>0</v>
      </c>
      <c r="C481" s="10" t="s">
        <v>18</v>
      </c>
      <c r="D481" s="16">
        <f t="shared" si="358"/>
        <v>0</v>
      </c>
      <c r="E481" s="16">
        <v>0</v>
      </c>
      <c r="F481" s="16">
        <v>0</v>
      </c>
      <c r="G481" s="16">
        <f t="shared" si="359"/>
        <v>0</v>
      </c>
      <c r="H481" s="16">
        <v>0</v>
      </c>
      <c r="I481" s="16">
        <v>0</v>
      </c>
      <c r="J481" s="16">
        <f t="shared" si="360"/>
        <v>0</v>
      </c>
      <c r="K481" s="16">
        <v>0</v>
      </c>
      <c r="L481" s="16">
        <v>0</v>
      </c>
      <c r="M481" s="16">
        <f t="shared" si="361"/>
        <v>0</v>
      </c>
      <c r="N481" s="16">
        <v>0</v>
      </c>
      <c r="O481" s="16">
        <v>0</v>
      </c>
      <c r="P481" s="16">
        <f t="shared" si="362"/>
        <v>0</v>
      </c>
      <c r="Q481" s="16">
        <v>0</v>
      </c>
      <c r="R481" s="16">
        <v>0</v>
      </c>
      <c r="S481" s="16">
        <f t="shared" si="363"/>
        <v>0</v>
      </c>
      <c r="T481" s="16">
        <v>0</v>
      </c>
      <c r="U481" s="16">
        <v>0</v>
      </c>
      <c r="V481" s="16">
        <f t="shared" si="364"/>
        <v>0</v>
      </c>
      <c r="W481" s="16">
        <v>0</v>
      </c>
      <c r="X481" s="16">
        <v>0</v>
      </c>
      <c r="Y481" s="2"/>
      <c r="Z481" s="2"/>
    </row>
    <row r="482" spans="1:26" ht="16.5" thickTop="1" thickBot="1">
      <c r="A482" s="13" t="str">
        <f t="shared" si="322"/>
        <v>a</v>
      </c>
      <c r="B482" s="3" t="s">
        <v>52</v>
      </c>
      <c r="C482" s="6" t="s">
        <v>224</v>
      </c>
      <c r="D482" s="14">
        <f>D496+D510+D524+D538+D552+D566+D580+D594+D608+D622+D636+D650+D664+D678</f>
        <v>26500751.27</v>
      </c>
      <c r="E482" s="14">
        <f t="shared" ref="E482:X482" si="365">E496+E510+E524+E538+E552+E566+E580+E594+E608+E622+E636+E650+E664+E678</f>
        <v>26500751.27</v>
      </c>
      <c r="F482" s="14">
        <f t="shared" si="365"/>
        <v>0</v>
      </c>
      <c r="G482" s="14">
        <f t="shared" si="365"/>
        <v>35890000</v>
      </c>
      <c r="H482" s="14">
        <f t="shared" si="365"/>
        <v>35890000</v>
      </c>
      <c r="I482" s="14">
        <f t="shared" si="365"/>
        <v>0</v>
      </c>
      <c r="J482" s="14">
        <f t="shared" si="365"/>
        <v>35890000</v>
      </c>
      <c r="K482" s="14">
        <f t="shared" si="365"/>
        <v>35890000</v>
      </c>
      <c r="L482" s="14">
        <f t="shared" si="365"/>
        <v>0</v>
      </c>
      <c r="M482" s="14">
        <f t="shared" ref="M482:O482" si="366">M496+M510+M524+M538+M552+M566+M580+M594+M608+M622+M636+M650+M664+M678</f>
        <v>0</v>
      </c>
      <c r="N482" s="14">
        <f t="shared" si="366"/>
        <v>0</v>
      </c>
      <c r="O482" s="14">
        <f t="shared" si="366"/>
        <v>0</v>
      </c>
      <c r="P482" s="14">
        <f t="shared" si="365"/>
        <v>37390000</v>
      </c>
      <c r="Q482" s="14">
        <f t="shared" si="365"/>
        <v>37390000</v>
      </c>
      <c r="R482" s="14">
        <f t="shared" si="365"/>
        <v>0</v>
      </c>
      <c r="S482" s="14">
        <f t="shared" ref="S482:U482" si="367">S496+S510+S524+S538+S552+S566+S580+S594+S608+S622+S636+S650+S664+S678</f>
        <v>37390000</v>
      </c>
      <c r="T482" s="14">
        <f t="shared" si="367"/>
        <v>37390000</v>
      </c>
      <c r="U482" s="14">
        <f t="shared" si="367"/>
        <v>0</v>
      </c>
      <c r="V482" s="14">
        <f t="shared" si="365"/>
        <v>0</v>
      </c>
      <c r="W482" s="14">
        <f t="shared" si="365"/>
        <v>0</v>
      </c>
      <c r="X482" s="14">
        <f t="shared" si="365"/>
        <v>0</v>
      </c>
      <c r="Y482" s="5"/>
      <c r="Z482" s="5" t="s">
        <v>0</v>
      </c>
    </row>
    <row r="483" spans="1:26" s="8" customFormat="1" ht="16.5" thickTop="1" thickBot="1">
      <c r="A483" s="13" t="str">
        <f t="shared" si="322"/>
        <v>b</v>
      </c>
      <c r="B483" s="3"/>
      <c r="C483" s="9" t="s">
        <v>12</v>
      </c>
      <c r="D483" s="15">
        <f t="shared" ref="D483:X495" si="368">D497+D511+D525+D539+D553+D567+D581+D595+D609+D623+D637+D651+D665+D679</f>
        <v>0</v>
      </c>
      <c r="E483" s="15">
        <f t="shared" si="368"/>
        <v>0</v>
      </c>
      <c r="F483" s="15">
        <f t="shared" si="368"/>
        <v>0</v>
      </c>
      <c r="G483" s="15">
        <f t="shared" si="368"/>
        <v>0</v>
      </c>
      <c r="H483" s="15">
        <f t="shared" si="368"/>
        <v>0</v>
      </c>
      <c r="I483" s="15">
        <f t="shared" si="368"/>
        <v>0</v>
      </c>
      <c r="J483" s="15">
        <f t="shared" si="368"/>
        <v>0</v>
      </c>
      <c r="K483" s="15">
        <f t="shared" si="368"/>
        <v>0</v>
      </c>
      <c r="L483" s="15">
        <f t="shared" si="368"/>
        <v>0</v>
      </c>
      <c r="M483" s="15">
        <f t="shared" ref="M483:O483" si="369">M497+M511+M525+M539+M553+M567+M581+M595+M609+M623+M637+M651+M665+M679</f>
        <v>0</v>
      </c>
      <c r="N483" s="15">
        <f t="shared" si="369"/>
        <v>0</v>
      </c>
      <c r="O483" s="15">
        <f t="shared" si="369"/>
        <v>0</v>
      </c>
      <c r="P483" s="15">
        <f t="shared" si="368"/>
        <v>0</v>
      </c>
      <c r="Q483" s="15">
        <f t="shared" si="368"/>
        <v>0</v>
      </c>
      <c r="R483" s="15">
        <f t="shared" si="368"/>
        <v>0</v>
      </c>
      <c r="S483" s="15">
        <f t="shared" ref="S483:U483" si="370">S497+S511+S525+S539+S553+S567+S581+S595+S609+S623+S637+S651+S665+S679</f>
        <v>0</v>
      </c>
      <c r="T483" s="15">
        <f t="shared" si="370"/>
        <v>0</v>
      </c>
      <c r="U483" s="15">
        <f t="shared" si="370"/>
        <v>0</v>
      </c>
      <c r="V483" s="15">
        <f t="shared" si="368"/>
        <v>0</v>
      </c>
      <c r="W483" s="15">
        <f t="shared" si="368"/>
        <v>0</v>
      </c>
      <c r="X483" s="15">
        <f t="shared" si="368"/>
        <v>0</v>
      </c>
      <c r="Y483" s="5"/>
      <c r="Z483" s="5"/>
    </row>
    <row r="484" spans="1:26" s="8" customFormat="1" ht="16.5" thickTop="1" thickBot="1">
      <c r="A484" s="13" t="str">
        <f t="shared" ref="A484:A547" si="371">IF((D484+E484+F484+G484+H484+I484+J484+K484+L484+P484+Q484+R484+V484+W484+X484)&gt;0,"a","b")</f>
        <v>b</v>
      </c>
      <c r="B484" s="3"/>
      <c r="C484" s="9" t="s">
        <v>13</v>
      </c>
      <c r="D484" s="15">
        <f t="shared" si="368"/>
        <v>0</v>
      </c>
      <c r="E484" s="15">
        <f t="shared" si="368"/>
        <v>0</v>
      </c>
      <c r="F484" s="15">
        <f t="shared" si="368"/>
        <v>0</v>
      </c>
      <c r="G484" s="15">
        <f t="shared" si="368"/>
        <v>0</v>
      </c>
      <c r="H484" s="15">
        <f t="shared" si="368"/>
        <v>0</v>
      </c>
      <c r="I484" s="15">
        <f t="shared" si="368"/>
        <v>0</v>
      </c>
      <c r="J484" s="15">
        <f t="shared" si="368"/>
        <v>0</v>
      </c>
      <c r="K484" s="15">
        <f t="shared" si="368"/>
        <v>0</v>
      </c>
      <c r="L484" s="15">
        <f t="shared" si="368"/>
        <v>0</v>
      </c>
      <c r="M484" s="15">
        <f t="shared" ref="M484:O484" si="372">M498+M512+M526+M540+M554+M568+M582+M596+M610+M624+M638+M652+M666+M680</f>
        <v>0</v>
      </c>
      <c r="N484" s="15">
        <f t="shared" si="372"/>
        <v>0</v>
      </c>
      <c r="O484" s="15">
        <f t="shared" si="372"/>
        <v>0</v>
      </c>
      <c r="P484" s="15">
        <f t="shared" si="368"/>
        <v>0</v>
      </c>
      <c r="Q484" s="15">
        <f t="shared" si="368"/>
        <v>0</v>
      </c>
      <c r="R484" s="15">
        <f t="shared" si="368"/>
        <v>0</v>
      </c>
      <c r="S484" s="15">
        <f t="shared" ref="S484:U484" si="373">S498+S512+S526+S540+S554+S568+S582+S596+S610+S624+S638+S652+S666+S680</f>
        <v>0</v>
      </c>
      <c r="T484" s="15">
        <f t="shared" si="373"/>
        <v>0</v>
      </c>
      <c r="U484" s="15">
        <f t="shared" si="373"/>
        <v>0</v>
      </c>
      <c r="V484" s="15">
        <f t="shared" si="368"/>
        <v>0</v>
      </c>
      <c r="W484" s="15">
        <f t="shared" si="368"/>
        <v>0</v>
      </c>
      <c r="X484" s="15">
        <f t="shared" si="368"/>
        <v>0</v>
      </c>
      <c r="Y484" s="5"/>
      <c r="Z484" s="5"/>
    </row>
    <row r="485" spans="1:26" ht="16.5" thickTop="1" thickBot="1">
      <c r="A485" s="13" t="str">
        <f t="shared" si="371"/>
        <v>a</v>
      </c>
      <c r="B485" s="3" t="s">
        <v>0</v>
      </c>
      <c r="C485" s="10" t="s">
        <v>14</v>
      </c>
      <c r="D485" s="16">
        <f t="shared" si="368"/>
        <v>26500751.27</v>
      </c>
      <c r="E485" s="16">
        <f t="shared" si="368"/>
        <v>26500751.27</v>
      </c>
      <c r="F485" s="16">
        <f t="shared" si="368"/>
        <v>0</v>
      </c>
      <c r="G485" s="16">
        <f t="shared" si="368"/>
        <v>35890000</v>
      </c>
      <c r="H485" s="16">
        <f t="shared" si="368"/>
        <v>35890000</v>
      </c>
      <c r="I485" s="16">
        <f t="shared" si="368"/>
        <v>0</v>
      </c>
      <c r="J485" s="16">
        <f t="shared" si="368"/>
        <v>35890000</v>
      </c>
      <c r="K485" s="16">
        <f t="shared" si="368"/>
        <v>35890000</v>
      </c>
      <c r="L485" s="16">
        <f t="shared" si="368"/>
        <v>0</v>
      </c>
      <c r="M485" s="16">
        <f t="shared" ref="M485:O485" si="374">M499+M513+M527+M541+M555+M569+M583+M597+M611+M625+M639+M653+M667+M681</f>
        <v>0</v>
      </c>
      <c r="N485" s="16">
        <f t="shared" si="374"/>
        <v>0</v>
      </c>
      <c r="O485" s="16">
        <f t="shared" si="374"/>
        <v>0</v>
      </c>
      <c r="P485" s="16">
        <f t="shared" si="368"/>
        <v>37390000</v>
      </c>
      <c r="Q485" s="16">
        <f t="shared" si="368"/>
        <v>37390000</v>
      </c>
      <c r="R485" s="16">
        <f t="shared" si="368"/>
        <v>0</v>
      </c>
      <c r="S485" s="16">
        <f t="shared" ref="S485:U485" si="375">S499+S513+S527+S541+S555+S569+S583+S597+S611+S625+S639+S653+S667+S681</f>
        <v>37390000</v>
      </c>
      <c r="T485" s="16">
        <f t="shared" si="375"/>
        <v>37390000</v>
      </c>
      <c r="U485" s="16">
        <f t="shared" si="375"/>
        <v>0</v>
      </c>
      <c r="V485" s="16">
        <f t="shared" si="368"/>
        <v>0</v>
      </c>
      <c r="W485" s="16">
        <f t="shared" si="368"/>
        <v>0</v>
      </c>
      <c r="X485" s="16">
        <f t="shared" si="368"/>
        <v>0</v>
      </c>
      <c r="Y485" s="2"/>
      <c r="Z485" s="2"/>
    </row>
    <row r="486" spans="1:26" s="8" customFormat="1" ht="16.5" thickTop="1" thickBot="1">
      <c r="A486" s="13" t="str">
        <f t="shared" si="371"/>
        <v>b</v>
      </c>
      <c r="B486" s="3"/>
      <c r="C486" s="4" t="s">
        <v>182</v>
      </c>
      <c r="D486" s="17">
        <f t="shared" si="368"/>
        <v>0</v>
      </c>
      <c r="E486" s="17">
        <f t="shared" si="368"/>
        <v>0</v>
      </c>
      <c r="F486" s="17">
        <f t="shared" si="368"/>
        <v>0</v>
      </c>
      <c r="G486" s="17">
        <f t="shared" si="368"/>
        <v>0</v>
      </c>
      <c r="H486" s="17">
        <f t="shared" si="368"/>
        <v>0</v>
      </c>
      <c r="I486" s="17">
        <f t="shared" si="368"/>
        <v>0</v>
      </c>
      <c r="J486" s="17">
        <f t="shared" si="368"/>
        <v>0</v>
      </c>
      <c r="K486" s="17">
        <f t="shared" si="368"/>
        <v>0</v>
      </c>
      <c r="L486" s="17">
        <f t="shared" si="368"/>
        <v>0</v>
      </c>
      <c r="M486" s="17">
        <f t="shared" ref="M486:O486" si="376">M500+M514+M528+M542+M556+M570+M584+M598+M612+M626+M640+M654+M668+M682</f>
        <v>0</v>
      </c>
      <c r="N486" s="17">
        <f t="shared" si="376"/>
        <v>0</v>
      </c>
      <c r="O486" s="17">
        <f t="shared" si="376"/>
        <v>0</v>
      </c>
      <c r="P486" s="17">
        <f t="shared" si="368"/>
        <v>0</v>
      </c>
      <c r="Q486" s="17">
        <f t="shared" si="368"/>
        <v>0</v>
      </c>
      <c r="R486" s="17">
        <f t="shared" si="368"/>
        <v>0</v>
      </c>
      <c r="S486" s="17">
        <f t="shared" ref="S486:U486" si="377">S500+S514+S528+S542+S556+S570+S584+S598+S612+S626+S640+S654+S668+S682</f>
        <v>0</v>
      </c>
      <c r="T486" s="17">
        <f t="shared" si="377"/>
        <v>0</v>
      </c>
      <c r="U486" s="17">
        <f t="shared" si="377"/>
        <v>0</v>
      </c>
      <c r="V486" s="17">
        <f t="shared" si="368"/>
        <v>0</v>
      </c>
      <c r="W486" s="17">
        <f t="shared" si="368"/>
        <v>0</v>
      </c>
      <c r="X486" s="17">
        <f t="shared" si="368"/>
        <v>0</v>
      </c>
      <c r="Y486" s="2"/>
      <c r="Z486" s="2"/>
    </row>
    <row r="487" spans="1:26" ht="16.5" thickTop="1" thickBot="1">
      <c r="A487" s="13" t="str">
        <f t="shared" si="371"/>
        <v>a</v>
      </c>
      <c r="B487" s="3" t="s">
        <v>0</v>
      </c>
      <c r="C487" s="4" t="s">
        <v>133</v>
      </c>
      <c r="D487" s="17">
        <f t="shared" si="368"/>
        <v>748341</v>
      </c>
      <c r="E487" s="17">
        <f t="shared" si="368"/>
        <v>748341</v>
      </c>
      <c r="F487" s="17">
        <f t="shared" si="368"/>
        <v>0</v>
      </c>
      <c r="G487" s="17">
        <f t="shared" si="368"/>
        <v>910000</v>
      </c>
      <c r="H487" s="17">
        <f t="shared" si="368"/>
        <v>910000</v>
      </c>
      <c r="I487" s="17">
        <f t="shared" si="368"/>
        <v>0</v>
      </c>
      <c r="J487" s="17">
        <f t="shared" si="368"/>
        <v>1093400</v>
      </c>
      <c r="K487" s="17">
        <f t="shared" si="368"/>
        <v>1093400</v>
      </c>
      <c r="L487" s="17">
        <f t="shared" si="368"/>
        <v>0</v>
      </c>
      <c r="M487" s="17">
        <f t="shared" ref="M487:O487" si="378">M501+M515+M529+M543+M557+M571+M585+M599+M613+M627+M641+M655+M669+M683</f>
        <v>0</v>
      </c>
      <c r="N487" s="17">
        <f t="shared" si="378"/>
        <v>0</v>
      </c>
      <c r="O487" s="17">
        <f t="shared" si="378"/>
        <v>0</v>
      </c>
      <c r="P487" s="17">
        <f t="shared" si="368"/>
        <v>1200000</v>
      </c>
      <c r="Q487" s="17">
        <f t="shared" si="368"/>
        <v>1200000</v>
      </c>
      <c r="R487" s="17">
        <f t="shared" si="368"/>
        <v>0</v>
      </c>
      <c r="S487" s="17">
        <f t="shared" ref="S487:U487" si="379">S501+S515+S529+S543+S557+S571+S585+S599+S613+S627+S641+S655+S669+S683</f>
        <v>1200000</v>
      </c>
      <c r="T487" s="17">
        <f t="shared" si="379"/>
        <v>1200000</v>
      </c>
      <c r="U487" s="17">
        <f t="shared" si="379"/>
        <v>0</v>
      </c>
      <c r="V487" s="17">
        <f t="shared" si="368"/>
        <v>0</v>
      </c>
      <c r="W487" s="17">
        <f t="shared" si="368"/>
        <v>0</v>
      </c>
      <c r="X487" s="17">
        <f t="shared" si="368"/>
        <v>0</v>
      </c>
      <c r="Y487" s="2"/>
      <c r="Z487" s="2"/>
    </row>
    <row r="488" spans="1:26" s="8" customFormat="1" ht="16.5" thickTop="1" thickBot="1">
      <c r="A488" s="13" t="str">
        <f t="shared" si="371"/>
        <v>b</v>
      </c>
      <c r="B488" s="3"/>
      <c r="C488" s="4" t="s">
        <v>132</v>
      </c>
      <c r="D488" s="17">
        <f t="shared" si="368"/>
        <v>0</v>
      </c>
      <c r="E488" s="17">
        <f t="shared" si="368"/>
        <v>0</v>
      </c>
      <c r="F488" s="17">
        <f t="shared" si="368"/>
        <v>0</v>
      </c>
      <c r="G488" s="17">
        <f t="shared" si="368"/>
        <v>0</v>
      </c>
      <c r="H488" s="17">
        <f t="shared" si="368"/>
        <v>0</v>
      </c>
      <c r="I488" s="17">
        <f t="shared" si="368"/>
        <v>0</v>
      </c>
      <c r="J488" s="17">
        <f t="shared" si="368"/>
        <v>0</v>
      </c>
      <c r="K488" s="17">
        <f t="shared" si="368"/>
        <v>0</v>
      </c>
      <c r="L488" s="17">
        <f t="shared" si="368"/>
        <v>0</v>
      </c>
      <c r="M488" s="17">
        <f t="shared" ref="M488:O488" si="380">M502+M516+M530+M544+M558+M572+M586+M600+M614+M628+M642+M656+M670+M684</f>
        <v>0</v>
      </c>
      <c r="N488" s="17">
        <f t="shared" si="380"/>
        <v>0</v>
      </c>
      <c r="O488" s="17">
        <f t="shared" si="380"/>
        <v>0</v>
      </c>
      <c r="P488" s="17">
        <f t="shared" si="368"/>
        <v>0</v>
      </c>
      <c r="Q488" s="17">
        <f t="shared" si="368"/>
        <v>0</v>
      </c>
      <c r="R488" s="17">
        <f t="shared" si="368"/>
        <v>0</v>
      </c>
      <c r="S488" s="17">
        <f t="shared" ref="S488:U488" si="381">S502+S516+S530+S544+S558+S572+S586+S600+S614+S628+S642+S656+S670+S684</f>
        <v>0</v>
      </c>
      <c r="T488" s="17">
        <f t="shared" si="381"/>
        <v>0</v>
      </c>
      <c r="U488" s="17">
        <f t="shared" si="381"/>
        <v>0</v>
      </c>
      <c r="V488" s="17">
        <f t="shared" si="368"/>
        <v>0</v>
      </c>
      <c r="W488" s="17">
        <f t="shared" si="368"/>
        <v>0</v>
      </c>
      <c r="X488" s="17">
        <f t="shared" si="368"/>
        <v>0</v>
      </c>
      <c r="Y488" s="2"/>
      <c r="Z488" s="2"/>
    </row>
    <row r="489" spans="1:26" s="8" customFormat="1" ht="16.5" thickTop="1" thickBot="1">
      <c r="A489" s="13" t="str">
        <f t="shared" si="371"/>
        <v>b</v>
      </c>
      <c r="B489" s="3"/>
      <c r="C489" s="4" t="s">
        <v>148</v>
      </c>
      <c r="D489" s="17">
        <f t="shared" si="368"/>
        <v>0</v>
      </c>
      <c r="E489" s="17">
        <f t="shared" si="368"/>
        <v>0</v>
      </c>
      <c r="F489" s="17">
        <f t="shared" si="368"/>
        <v>0</v>
      </c>
      <c r="G489" s="17">
        <f t="shared" si="368"/>
        <v>0</v>
      </c>
      <c r="H489" s="17">
        <f t="shared" si="368"/>
        <v>0</v>
      </c>
      <c r="I489" s="17">
        <f t="shared" si="368"/>
        <v>0</v>
      </c>
      <c r="J489" s="17">
        <f t="shared" si="368"/>
        <v>0</v>
      </c>
      <c r="K489" s="17">
        <f t="shared" si="368"/>
        <v>0</v>
      </c>
      <c r="L489" s="17">
        <f t="shared" si="368"/>
        <v>0</v>
      </c>
      <c r="M489" s="17">
        <f t="shared" ref="M489:O489" si="382">M503+M517+M531+M545+M559+M573+M587+M601+M615+M629+M643+M657+M671+M685</f>
        <v>0</v>
      </c>
      <c r="N489" s="17">
        <f t="shared" si="382"/>
        <v>0</v>
      </c>
      <c r="O489" s="17">
        <f t="shared" si="382"/>
        <v>0</v>
      </c>
      <c r="P489" s="17">
        <f t="shared" si="368"/>
        <v>0</v>
      </c>
      <c r="Q489" s="17">
        <f t="shared" si="368"/>
        <v>0</v>
      </c>
      <c r="R489" s="17">
        <f t="shared" si="368"/>
        <v>0</v>
      </c>
      <c r="S489" s="17">
        <f t="shared" ref="S489:U489" si="383">S503+S517+S531+S545+S559+S573+S587+S601+S615+S629+S643+S657+S671+S685</f>
        <v>0</v>
      </c>
      <c r="T489" s="17">
        <f t="shared" si="383"/>
        <v>0</v>
      </c>
      <c r="U489" s="17">
        <f t="shared" si="383"/>
        <v>0</v>
      </c>
      <c r="V489" s="17">
        <f t="shared" si="368"/>
        <v>0</v>
      </c>
      <c r="W489" s="17">
        <f t="shared" si="368"/>
        <v>0</v>
      </c>
      <c r="X489" s="17">
        <f t="shared" si="368"/>
        <v>0</v>
      </c>
      <c r="Y489" s="2"/>
      <c r="Z489" s="2"/>
    </row>
    <row r="490" spans="1:26" ht="16.5" thickTop="1" thickBot="1">
      <c r="A490" s="13" t="str">
        <f t="shared" si="371"/>
        <v>a</v>
      </c>
      <c r="B490" s="3" t="s">
        <v>0</v>
      </c>
      <c r="C490" s="4" t="s">
        <v>134</v>
      </c>
      <c r="D490" s="17">
        <f t="shared" si="368"/>
        <v>21159377.5</v>
      </c>
      <c r="E490" s="17">
        <f t="shared" si="368"/>
        <v>21159377.5</v>
      </c>
      <c r="F490" s="17">
        <f t="shared" si="368"/>
        <v>0</v>
      </c>
      <c r="G490" s="17">
        <f t="shared" si="368"/>
        <v>29265000</v>
      </c>
      <c r="H490" s="17">
        <f t="shared" si="368"/>
        <v>29265000</v>
      </c>
      <c r="I490" s="17">
        <f t="shared" si="368"/>
        <v>0</v>
      </c>
      <c r="J490" s="17">
        <f t="shared" si="368"/>
        <v>29517700</v>
      </c>
      <c r="K490" s="17">
        <f t="shared" si="368"/>
        <v>29517700</v>
      </c>
      <c r="L490" s="17">
        <f t="shared" si="368"/>
        <v>0</v>
      </c>
      <c r="M490" s="17">
        <f t="shared" ref="M490:O490" si="384">M504+M518+M532+M546+M560+M574+M588+M602+M616+M630+M644+M658+M672+M686</f>
        <v>0</v>
      </c>
      <c r="N490" s="17">
        <f t="shared" si="384"/>
        <v>0</v>
      </c>
      <c r="O490" s="17">
        <f t="shared" si="384"/>
        <v>0</v>
      </c>
      <c r="P490" s="17">
        <f t="shared" si="368"/>
        <v>30590000</v>
      </c>
      <c r="Q490" s="17">
        <f t="shared" si="368"/>
        <v>30590000</v>
      </c>
      <c r="R490" s="17">
        <f t="shared" si="368"/>
        <v>0</v>
      </c>
      <c r="S490" s="17">
        <f t="shared" ref="S490:U490" si="385">S504+S518+S532+S546+S560+S574+S588+S602+S616+S630+S644+S658+S672+S686</f>
        <v>30590000</v>
      </c>
      <c r="T490" s="17">
        <f t="shared" si="385"/>
        <v>30590000</v>
      </c>
      <c r="U490" s="17">
        <f t="shared" si="385"/>
        <v>0</v>
      </c>
      <c r="V490" s="17">
        <f t="shared" si="368"/>
        <v>0</v>
      </c>
      <c r="W490" s="17">
        <f t="shared" si="368"/>
        <v>0</v>
      </c>
      <c r="X490" s="17">
        <f t="shared" si="368"/>
        <v>0</v>
      </c>
      <c r="Y490" s="2"/>
      <c r="Z490" s="2"/>
    </row>
    <row r="491" spans="1:26" ht="16.5" thickTop="1" thickBot="1">
      <c r="A491" s="13" t="str">
        <f t="shared" si="371"/>
        <v>a</v>
      </c>
      <c r="B491" s="3" t="s">
        <v>0</v>
      </c>
      <c r="C491" s="4" t="s">
        <v>129</v>
      </c>
      <c r="D491" s="17">
        <f t="shared" si="368"/>
        <v>4593032.7699999996</v>
      </c>
      <c r="E491" s="17">
        <f t="shared" si="368"/>
        <v>4593032.7699999996</v>
      </c>
      <c r="F491" s="17">
        <f t="shared" si="368"/>
        <v>0</v>
      </c>
      <c r="G491" s="17">
        <f t="shared" si="368"/>
        <v>5715000</v>
      </c>
      <c r="H491" s="17">
        <f t="shared" si="368"/>
        <v>5715000</v>
      </c>
      <c r="I491" s="17">
        <f t="shared" si="368"/>
        <v>0</v>
      </c>
      <c r="J491" s="17">
        <f t="shared" si="368"/>
        <v>5278900</v>
      </c>
      <c r="K491" s="17">
        <f t="shared" si="368"/>
        <v>5278900</v>
      </c>
      <c r="L491" s="17">
        <f t="shared" si="368"/>
        <v>0</v>
      </c>
      <c r="M491" s="17">
        <f t="shared" ref="M491:O491" si="386">M505+M519+M533+M547+M561+M575+M589+M603+M617+M631+M645+M659+M673+M687</f>
        <v>0</v>
      </c>
      <c r="N491" s="17">
        <f t="shared" si="386"/>
        <v>0</v>
      </c>
      <c r="O491" s="17">
        <f t="shared" si="386"/>
        <v>0</v>
      </c>
      <c r="P491" s="17">
        <f t="shared" si="368"/>
        <v>5600000</v>
      </c>
      <c r="Q491" s="17">
        <f t="shared" si="368"/>
        <v>5600000</v>
      </c>
      <c r="R491" s="17">
        <f t="shared" si="368"/>
        <v>0</v>
      </c>
      <c r="S491" s="17">
        <f t="shared" ref="S491:U491" si="387">S505+S519+S533+S547+S561+S575+S589+S603+S617+S631+S645+S659+S673+S687</f>
        <v>5600000</v>
      </c>
      <c r="T491" s="17">
        <f t="shared" si="387"/>
        <v>5600000</v>
      </c>
      <c r="U491" s="17">
        <f t="shared" si="387"/>
        <v>0</v>
      </c>
      <c r="V491" s="17">
        <f t="shared" si="368"/>
        <v>0</v>
      </c>
      <c r="W491" s="17">
        <f t="shared" si="368"/>
        <v>0</v>
      </c>
      <c r="X491" s="17">
        <f t="shared" si="368"/>
        <v>0</v>
      </c>
      <c r="Y491" s="2"/>
      <c r="Z491" s="2"/>
    </row>
    <row r="492" spans="1:26" ht="27" thickTop="1" thickBot="1">
      <c r="A492" s="13" t="str">
        <f t="shared" si="371"/>
        <v>a</v>
      </c>
      <c r="B492" s="3" t="s">
        <v>0</v>
      </c>
      <c r="C492" s="11" t="s">
        <v>15</v>
      </c>
      <c r="D492" s="19">
        <f t="shared" si="368"/>
        <v>4593032.7699999996</v>
      </c>
      <c r="E492" s="19">
        <f t="shared" si="368"/>
        <v>4593032.7699999996</v>
      </c>
      <c r="F492" s="19">
        <f t="shared" si="368"/>
        <v>0</v>
      </c>
      <c r="G492" s="19">
        <f t="shared" si="368"/>
        <v>5715000</v>
      </c>
      <c r="H492" s="19">
        <f t="shared" si="368"/>
        <v>5715000</v>
      </c>
      <c r="I492" s="19">
        <f t="shared" si="368"/>
        <v>0</v>
      </c>
      <c r="J492" s="19">
        <f t="shared" si="368"/>
        <v>5278900</v>
      </c>
      <c r="K492" s="19">
        <f t="shared" si="368"/>
        <v>5278900</v>
      </c>
      <c r="L492" s="19">
        <f t="shared" si="368"/>
        <v>0</v>
      </c>
      <c r="M492" s="19">
        <f t="shared" ref="M492:O492" si="388">M506+M520+M534+M548+M562+M576+M590+M604+M618+M632+M646+M660+M674+M688</f>
        <v>0</v>
      </c>
      <c r="N492" s="19">
        <f t="shared" si="388"/>
        <v>0</v>
      </c>
      <c r="O492" s="19">
        <f t="shared" si="388"/>
        <v>0</v>
      </c>
      <c r="P492" s="19">
        <f t="shared" si="368"/>
        <v>5600000</v>
      </c>
      <c r="Q492" s="19">
        <f t="shared" si="368"/>
        <v>5600000</v>
      </c>
      <c r="R492" s="19">
        <f t="shared" si="368"/>
        <v>0</v>
      </c>
      <c r="S492" s="19">
        <f t="shared" ref="S492:U492" si="389">S506+S520+S534+S548+S562+S576+S590+S604+S618+S632+S646+S660+S674+S688</f>
        <v>5600000</v>
      </c>
      <c r="T492" s="19">
        <f t="shared" si="389"/>
        <v>5600000</v>
      </c>
      <c r="U492" s="19">
        <f t="shared" si="389"/>
        <v>0</v>
      </c>
      <c r="V492" s="19">
        <f t="shared" si="368"/>
        <v>0</v>
      </c>
      <c r="W492" s="19">
        <f t="shared" si="368"/>
        <v>0</v>
      </c>
      <c r="X492" s="19">
        <f t="shared" si="368"/>
        <v>0</v>
      </c>
      <c r="Y492" s="2"/>
      <c r="Z492" s="2"/>
    </row>
    <row r="493" spans="1:26" s="8" customFormat="1" ht="27" thickTop="1" thickBot="1">
      <c r="A493" s="13" t="str">
        <f t="shared" si="371"/>
        <v>b</v>
      </c>
      <c r="B493" s="3"/>
      <c r="C493" s="11" t="s">
        <v>16</v>
      </c>
      <c r="D493" s="19">
        <f t="shared" si="368"/>
        <v>0</v>
      </c>
      <c r="E493" s="19">
        <f t="shared" si="368"/>
        <v>0</v>
      </c>
      <c r="F493" s="19">
        <f t="shared" si="368"/>
        <v>0</v>
      </c>
      <c r="G493" s="19">
        <f t="shared" si="368"/>
        <v>0</v>
      </c>
      <c r="H493" s="19">
        <f t="shared" si="368"/>
        <v>0</v>
      </c>
      <c r="I493" s="19">
        <f t="shared" si="368"/>
        <v>0</v>
      </c>
      <c r="J493" s="19">
        <f t="shared" si="368"/>
        <v>0</v>
      </c>
      <c r="K493" s="19">
        <f t="shared" si="368"/>
        <v>0</v>
      </c>
      <c r="L493" s="19">
        <f t="shared" si="368"/>
        <v>0</v>
      </c>
      <c r="M493" s="19">
        <f t="shared" ref="M493:O493" si="390">M507+M521+M535+M549+M563+M577+M591+M605+M619+M633+M647+M661+M675+M689</f>
        <v>0</v>
      </c>
      <c r="N493" s="19">
        <f t="shared" si="390"/>
        <v>0</v>
      </c>
      <c r="O493" s="19">
        <f t="shared" si="390"/>
        <v>0</v>
      </c>
      <c r="P493" s="19">
        <f t="shared" si="368"/>
        <v>0</v>
      </c>
      <c r="Q493" s="19">
        <f t="shared" si="368"/>
        <v>0</v>
      </c>
      <c r="R493" s="19">
        <f t="shared" si="368"/>
        <v>0</v>
      </c>
      <c r="S493" s="19">
        <f t="shared" ref="S493:U493" si="391">S507+S521+S535+S549+S563+S577+S591+S605+S619+S633+S647+S661+S675+S689</f>
        <v>0</v>
      </c>
      <c r="T493" s="19">
        <f t="shared" si="391"/>
        <v>0</v>
      </c>
      <c r="U493" s="19">
        <f t="shared" si="391"/>
        <v>0</v>
      </c>
      <c r="V493" s="19">
        <f t="shared" si="368"/>
        <v>0</v>
      </c>
      <c r="W493" s="19">
        <f t="shared" si="368"/>
        <v>0</v>
      </c>
      <c r="X493" s="19">
        <f t="shared" si="368"/>
        <v>0</v>
      </c>
      <c r="Y493" s="2"/>
      <c r="Z493" s="2"/>
    </row>
    <row r="494" spans="1:26" s="8" customFormat="1" ht="16.5" thickTop="1" thickBot="1">
      <c r="A494" s="13" t="str">
        <f t="shared" si="371"/>
        <v>b</v>
      </c>
      <c r="B494" s="3"/>
      <c r="C494" s="10" t="s">
        <v>17</v>
      </c>
      <c r="D494" s="16">
        <f t="shared" si="368"/>
        <v>0</v>
      </c>
      <c r="E494" s="16">
        <f t="shared" si="368"/>
        <v>0</v>
      </c>
      <c r="F494" s="16">
        <f t="shared" si="368"/>
        <v>0</v>
      </c>
      <c r="G494" s="16">
        <f t="shared" si="368"/>
        <v>0</v>
      </c>
      <c r="H494" s="16">
        <f t="shared" si="368"/>
        <v>0</v>
      </c>
      <c r="I494" s="16">
        <f t="shared" si="368"/>
        <v>0</v>
      </c>
      <c r="J494" s="16">
        <f t="shared" si="368"/>
        <v>0</v>
      </c>
      <c r="K494" s="16">
        <f t="shared" si="368"/>
        <v>0</v>
      </c>
      <c r="L494" s="16">
        <f t="shared" si="368"/>
        <v>0</v>
      </c>
      <c r="M494" s="16">
        <f t="shared" ref="M494:O494" si="392">M508+M522+M536+M550+M564+M578+M592+M606+M620+M634+M648+M662+M676+M690</f>
        <v>0</v>
      </c>
      <c r="N494" s="16">
        <f t="shared" si="392"/>
        <v>0</v>
      </c>
      <c r="O494" s="16">
        <f t="shared" si="392"/>
        <v>0</v>
      </c>
      <c r="P494" s="16">
        <f t="shared" si="368"/>
        <v>0</v>
      </c>
      <c r="Q494" s="16">
        <f t="shared" si="368"/>
        <v>0</v>
      </c>
      <c r="R494" s="16">
        <f t="shared" si="368"/>
        <v>0</v>
      </c>
      <c r="S494" s="16">
        <f t="shared" ref="S494:U494" si="393">S508+S522+S536+S550+S564+S578+S592+S606+S620+S634+S648+S662+S676+S690</f>
        <v>0</v>
      </c>
      <c r="T494" s="16">
        <f t="shared" si="393"/>
        <v>0</v>
      </c>
      <c r="U494" s="16">
        <f t="shared" si="393"/>
        <v>0</v>
      </c>
      <c r="V494" s="16">
        <f t="shared" si="368"/>
        <v>0</v>
      </c>
      <c r="W494" s="16">
        <f t="shared" si="368"/>
        <v>0</v>
      </c>
      <c r="X494" s="16">
        <f t="shared" si="368"/>
        <v>0</v>
      </c>
      <c r="Y494" s="2"/>
      <c r="Z494" s="2"/>
    </row>
    <row r="495" spans="1:26" s="8" customFormat="1" ht="16.5" thickTop="1" thickBot="1">
      <c r="A495" s="13" t="str">
        <f t="shared" si="371"/>
        <v>b</v>
      </c>
      <c r="B495" s="3"/>
      <c r="C495" s="10" t="s">
        <v>18</v>
      </c>
      <c r="D495" s="16">
        <f t="shared" si="368"/>
        <v>0</v>
      </c>
      <c r="E495" s="16">
        <f t="shared" si="368"/>
        <v>0</v>
      </c>
      <c r="F495" s="16">
        <f t="shared" si="368"/>
        <v>0</v>
      </c>
      <c r="G495" s="16">
        <f t="shared" si="368"/>
        <v>0</v>
      </c>
      <c r="H495" s="16">
        <f t="shared" si="368"/>
        <v>0</v>
      </c>
      <c r="I495" s="16">
        <f t="shared" si="368"/>
        <v>0</v>
      </c>
      <c r="J495" s="16">
        <f t="shared" si="368"/>
        <v>0</v>
      </c>
      <c r="K495" s="16">
        <f t="shared" si="368"/>
        <v>0</v>
      </c>
      <c r="L495" s="16">
        <f t="shared" si="368"/>
        <v>0</v>
      </c>
      <c r="M495" s="16">
        <f t="shared" ref="M495:O495" si="394">M509+M523+M537+M551+M565+M579+M593+M607+M621+M635+M649+M663+M677+M691</f>
        <v>0</v>
      </c>
      <c r="N495" s="16">
        <f t="shared" si="394"/>
        <v>0</v>
      </c>
      <c r="O495" s="16">
        <f t="shared" si="394"/>
        <v>0</v>
      </c>
      <c r="P495" s="16">
        <f t="shared" si="368"/>
        <v>0</v>
      </c>
      <c r="Q495" s="16">
        <f t="shared" si="368"/>
        <v>0</v>
      </c>
      <c r="R495" s="16">
        <f t="shared" si="368"/>
        <v>0</v>
      </c>
      <c r="S495" s="16">
        <f t="shared" ref="S495:U495" si="395">S509+S523+S537+S551+S565+S579+S593+S607+S621+S635+S649+S663+S677+S691</f>
        <v>0</v>
      </c>
      <c r="T495" s="16">
        <f t="shared" si="395"/>
        <v>0</v>
      </c>
      <c r="U495" s="16">
        <f t="shared" si="395"/>
        <v>0</v>
      </c>
      <c r="V495" s="16">
        <f t="shared" si="368"/>
        <v>0</v>
      </c>
      <c r="W495" s="16">
        <f t="shared" si="368"/>
        <v>0</v>
      </c>
      <c r="X495" s="16">
        <f t="shared" si="368"/>
        <v>0</v>
      </c>
      <c r="Y495" s="2"/>
      <c r="Z495" s="2"/>
    </row>
    <row r="496" spans="1:26" ht="31.5" thickTop="1" thickBot="1">
      <c r="A496" s="13" t="str">
        <f t="shared" si="371"/>
        <v>a</v>
      </c>
      <c r="B496" s="3" t="s">
        <v>53</v>
      </c>
      <c r="C496" s="6" t="s">
        <v>223</v>
      </c>
      <c r="D496" s="14">
        <f t="shared" ref="D496:D559" si="396">E496+F496</f>
        <v>1699179.5</v>
      </c>
      <c r="E496" s="14">
        <f>E499+E508+E509</f>
        <v>1699179.5</v>
      </c>
      <c r="F496" s="14">
        <f>F499+F508+F509</f>
        <v>0</v>
      </c>
      <c r="G496" s="14">
        <f t="shared" ref="G496:G559" si="397">H496+I496</f>
        <v>2000000</v>
      </c>
      <c r="H496" s="14">
        <f>H499+H508+H509</f>
        <v>2000000</v>
      </c>
      <c r="I496" s="14">
        <f>I499+I508+I509</f>
        <v>0</v>
      </c>
      <c r="J496" s="14">
        <f t="shared" ref="J496:J559" si="398">K496+L496</f>
        <v>1900000</v>
      </c>
      <c r="K496" s="14">
        <f>K499+K508+K509</f>
        <v>1900000</v>
      </c>
      <c r="L496" s="14">
        <f>L499+L508+L509</f>
        <v>0</v>
      </c>
      <c r="M496" s="14">
        <f t="shared" ref="M496:M559" si="399">N496+O496</f>
        <v>0</v>
      </c>
      <c r="N496" s="14">
        <f>N499+N508+N509</f>
        <v>0</v>
      </c>
      <c r="O496" s="14">
        <f>O499+O508+O509</f>
        <v>0</v>
      </c>
      <c r="P496" s="14">
        <f t="shared" ref="P496:P559" si="400">Q496+R496</f>
        <v>1800000</v>
      </c>
      <c r="Q496" s="14">
        <f>Q499+Q508+Q509</f>
        <v>1800000</v>
      </c>
      <c r="R496" s="14">
        <f>R499+R508+R509</f>
        <v>0</v>
      </c>
      <c r="S496" s="14">
        <f t="shared" ref="S496:S559" si="401">T496+U496</f>
        <v>1800000</v>
      </c>
      <c r="T496" s="14">
        <f>T499+T508+T509</f>
        <v>1800000</v>
      </c>
      <c r="U496" s="14">
        <f>U499+U508+U509</f>
        <v>0</v>
      </c>
      <c r="V496" s="14">
        <f t="shared" ref="V496:V559" si="402">W496+X496</f>
        <v>0</v>
      </c>
      <c r="W496" s="14">
        <f>W499+W508+W509</f>
        <v>0</v>
      </c>
      <c r="X496" s="14">
        <f>X499+X508+X509</f>
        <v>0</v>
      </c>
      <c r="Y496" s="5" t="s">
        <v>135</v>
      </c>
      <c r="Z496" s="5" t="s">
        <v>202</v>
      </c>
    </row>
    <row r="497" spans="1:26" s="8" customFormat="1" ht="16.5" thickTop="1" thickBot="1">
      <c r="A497" s="13" t="str">
        <f t="shared" si="371"/>
        <v>b</v>
      </c>
      <c r="B497" s="3"/>
      <c r="C497" s="9" t="s">
        <v>12</v>
      </c>
      <c r="D497" s="15">
        <f t="shared" si="396"/>
        <v>0</v>
      </c>
      <c r="E497" s="15">
        <v>0</v>
      </c>
      <c r="F497" s="15">
        <v>0</v>
      </c>
      <c r="G497" s="15">
        <f t="shared" si="397"/>
        <v>0</v>
      </c>
      <c r="H497" s="15">
        <v>0</v>
      </c>
      <c r="I497" s="15">
        <v>0</v>
      </c>
      <c r="J497" s="15">
        <f t="shared" si="398"/>
        <v>0</v>
      </c>
      <c r="K497" s="15">
        <v>0</v>
      </c>
      <c r="L497" s="15">
        <v>0</v>
      </c>
      <c r="M497" s="15">
        <f t="shared" si="399"/>
        <v>0</v>
      </c>
      <c r="N497" s="15">
        <v>0</v>
      </c>
      <c r="O497" s="15">
        <v>0</v>
      </c>
      <c r="P497" s="15">
        <f t="shared" si="400"/>
        <v>0</v>
      </c>
      <c r="Q497" s="15">
        <v>0</v>
      </c>
      <c r="R497" s="15">
        <v>0</v>
      </c>
      <c r="S497" s="15">
        <f t="shared" si="401"/>
        <v>0</v>
      </c>
      <c r="T497" s="15">
        <v>0</v>
      </c>
      <c r="U497" s="15">
        <v>0</v>
      </c>
      <c r="V497" s="15">
        <f t="shared" si="402"/>
        <v>0</v>
      </c>
      <c r="W497" s="15">
        <v>0</v>
      </c>
      <c r="X497" s="15">
        <v>0</v>
      </c>
      <c r="Y497" s="5"/>
      <c r="Z497" s="5"/>
    </row>
    <row r="498" spans="1:26" s="8" customFormat="1" ht="16.5" thickTop="1" thickBot="1">
      <c r="A498" s="13" t="str">
        <f t="shared" si="371"/>
        <v>b</v>
      </c>
      <c r="B498" s="3"/>
      <c r="C498" s="9" t="s">
        <v>13</v>
      </c>
      <c r="D498" s="15">
        <f t="shared" si="396"/>
        <v>0</v>
      </c>
      <c r="E498" s="15">
        <v>0</v>
      </c>
      <c r="F498" s="15">
        <v>0</v>
      </c>
      <c r="G498" s="15">
        <f t="shared" si="397"/>
        <v>0</v>
      </c>
      <c r="H498" s="15">
        <v>0</v>
      </c>
      <c r="I498" s="15">
        <v>0</v>
      </c>
      <c r="J498" s="15">
        <f t="shared" si="398"/>
        <v>0</v>
      </c>
      <c r="K498" s="15">
        <v>0</v>
      </c>
      <c r="L498" s="15">
        <v>0</v>
      </c>
      <c r="M498" s="15">
        <f t="shared" si="399"/>
        <v>0</v>
      </c>
      <c r="N498" s="15">
        <v>0</v>
      </c>
      <c r="O498" s="15">
        <v>0</v>
      </c>
      <c r="P498" s="15">
        <f t="shared" si="400"/>
        <v>0</v>
      </c>
      <c r="Q498" s="15">
        <v>0</v>
      </c>
      <c r="R498" s="15">
        <v>0</v>
      </c>
      <c r="S498" s="15">
        <f t="shared" si="401"/>
        <v>0</v>
      </c>
      <c r="T498" s="15">
        <v>0</v>
      </c>
      <c r="U498" s="15">
        <v>0</v>
      </c>
      <c r="V498" s="15">
        <f t="shared" si="402"/>
        <v>0</v>
      </c>
      <c r="W498" s="15">
        <v>0</v>
      </c>
      <c r="X498" s="15">
        <v>0</v>
      </c>
      <c r="Y498" s="5"/>
      <c r="Z498" s="5"/>
    </row>
    <row r="499" spans="1:26" ht="16.5" thickTop="1" thickBot="1">
      <c r="A499" s="13" t="str">
        <f t="shared" si="371"/>
        <v>a</v>
      </c>
      <c r="B499" s="3" t="s">
        <v>0</v>
      </c>
      <c r="C499" s="10" t="s">
        <v>14</v>
      </c>
      <c r="D499" s="16">
        <f t="shared" si="396"/>
        <v>1699179.5</v>
      </c>
      <c r="E499" s="16">
        <f>E500+E501+E502+E503+E504+E505</f>
        <v>1699179.5</v>
      </c>
      <c r="F499" s="16">
        <f>F500+F501+F502+F503+F504+F505</f>
        <v>0</v>
      </c>
      <c r="G499" s="16">
        <f t="shared" si="397"/>
        <v>2000000</v>
      </c>
      <c r="H499" s="16">
        <f>H500+H501+H502+H503+H504+H505</f>
        <v>2000000</v>
      </c>
      <c r="I499" s="16">
        <f>I500+I501+I502+I503+I504+I505</f>
        <v>0</v>
      </c>
      <c r="J499" s="16">
        <f t="shared" si="398"/>
        <v>1900000</v>
      </c>
      <c r="K499" s="16">
        <f>K500+K501+K502+K503+K504+K505</f>
        <v>1900000</v>
      </c>
      <c r="L499" s="16">
        <f>L500+L501+L502+L503+L504+L505</f>
        <v>0</v>
      </c>
      <c r="M499" s="16">
        <f t="shared" si="399"/>
        <v>0</v>
      </c>
      <c r="N499" s="16">
        <f>N500+N501+N502+N503+N504+N505</f>
        <v>0</v>
      </c>
      <c r="O499" s="16">
        <f>O500+O501+O502+O503+O504+O505</f>
        <v>0</v>
      </c>
      <c r="P499" s="16">
        <f t="shared" si="400"/>
        <v>1800000</v>
      </c>
      <c r="Q499" s="16">
        <f>Q500+Q501+Q502+Q503+Q504+Q505</f>
        <v>1800000</v>
      </c>
      <c r="R499" s="16">
        <f>R500+R501+R502+R503+R504+R505</f>
        <v>0</v>
      </c>
      <c r="S499" s="16">
        <f t="shared" si="401"/>
        <v>1800000</v>
      </c>
      <c r="T499" s="16">
        <f>T500+T501+T502+T503+T504+T505</f>
        <v>1800000</v>
      </c>
      <c r="U499" s="16">
        <f>U500+U501+U502+U503+U504+U505</f>
        <v>0</v>
      </c>
      <c r="V499" s="16">
        <f t="shared" si="402"/>
        <v>0</v>
      </c>
      <c r="W499" s="16">
        <f>W500+W501+W502+W503+W504+W505</f>
        <v>0</v>
      </c>
      <c r="X499" s="16">
        <f>X500+X501+X502+X503+X504+X505</f>
        <v>0</v>
      </c>
      <c r="Y499" s="2"/>
      <c r="Z499" s="2"/>
    </row>
    <row r="500" spans="1:26" s="8" customFormat="1" ht="16.5" thickTop="1" thickBot="1">
      <c r="A500" s="13" t="str">
        <f t="shared" si="371"/>
        <v>b</v>
      </c>
      <c r="B500" s="3"/>
      <c r="C500" s="4" t="s">
        <v>182</v>
      </c>
      <c r="D500" s="17">
        <f t="shared" si="396"/>
        <v>0</v>
      </c>
      <c r="E500" s="17"/>
      <c r="F500" s="17"/>
      <c r="G500" s="17">
        <f t="shared" si="397"/>
        <v>0</v>
      </c>
      <c r="H500" s="17"/>
      <c r="I500" s="17"/>
      <c r="J500" s="17">
        <f t="shared" si="398"/>
        <v>0</v>
      </c>
      <c r="K500" s="17"/>
      <c r="L500" s="17"/>
      <c r="M500" s="17">
        <f t="shared" si="399"/>
        <v>0</v>
      </c>
      <c r="N500" s="17"/>
      <c r="O500" s="17"/>
      <c r="P500" s="17">
        <f t="shared" si="400"/>
        <v>0</v>
      </c>
      <c r="Q500" s="17"/>
      <c r="R500" s="17"/>
      <c r="S500" s="17">
        <f t="shared" si="401"/>
        <v>0</v>
      </c>
      <c r="T500" s="17"/>
      <c r="U500" s="17"/>
      <c r="V500" s="17">
        <f t="shared" si="402"/>
        <v>0</v>
      </c>
      <c r="W500" s="17"/>
      <c r="X500" s="17"/>
      <c r="Y500" s="2"/>
      <c r="Z500" s="2"/>
    </row>
    <row r="501" spans="1:26" ht="16.5" thickTop="1" thickBot="1">
      <c r="A501" s="13" t="str">
        <f t="shared" si="371"/>
        <v>a</v>
      </c>
      <c r="B501" s="3" t="s">
        <v>0</v>
      </c>
      <c r="C501" s="4" t="s">
        <v>133</v>
      </c>
      <c r="D501" s="17">
        <f t="shared" si="396"/>
        <v>0</v>
      </c>
      <c r="E501" s="17"/>
      <c r="F501" s="17"/>
      <c r="G501" s="17">
        <f t="shared" si="397"/>
        <v>10000</v>
      </c>
      <c r="H501" s="17">
        <v>10000</v>
      </c>
      <c r="I501" s="17"/>
      <c r="J501" s="17">
        <f t="shared" si="398"/>
        <v>10000</v>
      </c>
      <c r="K501" s="17">
        <v>10000</v>
      </c>
      <c r="L501" s="17"/>
      <c r="M501" s="17">
        <f t="shared" si="399"/>
        <v>0</v>
      </c>
      <c r="N501" s="17"/>
      <c r="O501" s="17"/>
      <c r="P501" s="17">
        <f t="shared" si="400"/>
        <v>0</v>
      </c>
      <c r="Q501" s="17"/>
      <c r="R501" s="17"/>
      <c r="S501" s="17">
        <f t="shared" si="401"/>
        <v>0</v>
      </c>
      <c r="T501" s="17"/>
      <c r="U501" s="17"/>
      <c r="V501" s="17">
        <f t="shared" si="402"/>
        <v>0</v>
      </c>
      <c r="W501" s="17"/>
      <c r="X501" s="17"/>
      <c r="Y501" s="2"/>
      <c r="Z501" s="2"/>
    </row>
    <row r="502" spans="1:26" s="8" customFormat="1" ht="16.5" thickTop="1" thickBot="1">
      <c r="A502" s="13" t="str">
        <f t="shared" si="371"/>
        <v>b</v>
      </c>
      <c r="B502" s="3"/>
      <c r="C502" s="4" t="s">
        <v>132</v>
      </c>
      <c r="D502" s="17">
        <f t="shared" si="396"/>
        <v>0</v>
      </c>
      <c r="E502" s="17"/>
      <c r="F502" s="17"/>
      <c r="G502" s="17">
        <f t="shared" si="397"/>
        <v>0</v>
      </c>
      <c r="H502" s="17"/>
      <c r="I502" s="17"/>
      <c r="J502" s="17">
        <f t="shared" si="398"/>
        <v>0</v>
      </c>
      <c r="K502" s="17"/>
      <c r="L502" s="17"/>
      <c r="M502" s="17">
        <f t="shared" si="399"/>
        <v>0</v>
      </c>
      <c r="N502" s="17"/>
      <c r="O502" s="17"/>
      <c r="P502" s="17">
        <f t="shared" si="400"/>
        <v>0</v>
      </c>
      <c r="Q502" s="17"/>
      <c r="R502" s="17"/>
      <c r="S502" s="17">
        <f t="shared" si="401"/>
        <v>0</v>
      </c>
      <c r="T502" s="17"/>
      <c r="U502" s="17"/>
      <c r="V502" s="17">
        <f t="shared" si="402"/>
        <v>0</v>
      </c>
      <c r="W502" s="17"/>
      <c r="X502" s="17"/>
      <c r="Y502" s="2"/>
      <c r="Z502" s="2"/>
    </row>
    <row r="503" spans="1:26" s="8" customFormat="1" ht="16.5" thickTop="1" thickBot="1">
      <c r="A503" s="13" t="str">
        <f t="shared" si="371"/>
        <v>b</v>
      </c>
      <c r="B503" s="3"/>
      <c r="C503" s="4" t="s">
        <v>148</v>
      </c>
      <c r="D503" s="17">
        <f t="shared" si="396"/>
        <v>0</v>
      </c>
      <c r="E503" s="17"/>
      <c r="F503" s="17"/>
      <c r="G503" s="17">
        <f t="shared" si="397"/>
        <v>0</v>
      </c>
      <c r="H503" s="17"/>
      <c r="I503" s="17"/>
      <c r="J503" s="17">
        <f t="shared" si="398"/>
        <v>0</v>
      </c>
      <c r="K503" s="17"/>
      <c r="L503" s="17"/>
      <c r="M503" s="17">
        <f t="shared" si="399"/>
        <v>0</v>
      </c>
      <c r="N503" s="17"/>
      <c r="O503" s="17"/>
      <c r="P503" s="17">
        <f t="shared" si="400"/>
        <v>0</v>
      </c>
      <c r="Q503" s="17"/>
      <c r="R503" s="17"/>
      <c r="S503" s="17">
        <f t="shared" si="401"/>
        <v>0</v>
      </c>
      <c r="T503" s="17"/>
      <c r="U503" s="17"/>
      <c r="V503" s="17">
        <f t="shared" si="402"/>
        <v>0</v>
      </c>
      <c r="W503" s="17"/>
      <c r="X503" s="17"/>
      <c r="Y503" s="2"/>
      <c r="Z503" s="2"/>
    </row>
    <row r="504" spans="1:26" ht="16.5" thickTop="1" thickBot="1">
      <c r="A504" s="13" t="str">
        <f t="shared" si="371"/>
        <v>a</v>
      </c>
      <c r="B504" s="3" t="s">
        <v>0</v>
      </c>
      <c r="C504" s="4" t="s">
        <v>134</v>
      </c>
      <c r="D504" s="17">
        <f t="shared" si="396"/>
        <v>1585762.5</v>
      </c>
      <c r="E504" s="17">
        <v>1585762.5</v>
      </c>
      <c r="F504" s="17"/>
      <c r="G504" s="17">
        <f t="shared" si="397"/>
        <v>1775000</v>
      </c>
      <c r="H504" s="17">
        <v>1775000</v>
      </c>
      <c r="I504" s="17"/>
      <c r="J504" s="17">
        <f t="shared" si="398"/>
        <v>1890000</v>
      </c>
      <c r="K504" s="17">
        <v>1890000</v>
      </c>
      <c r="L504" s="17"/>
      <c r="M504" s="17">
        <f t="shared" si="399"/>
        <v>0</v>
      </c>
      <c r="N504" s="17"/>
      <c r="O504" s="17"/>
      <c r="P504" s="17">
        <f t="shared" si="400"/>
        <v>1800000</v>
      </c>
      <c r="Q504" s="17">
        <v>1800000</v>
      </c>
      <c r="R504" s="17"/>
      <c r="S504" s="17">
        <f t="shared" si="401"/>
        <v>1800000</v>
      </c>
      <c r="T504" s="17">
        <v>1800000</v>
      </c>
      <c r="U504" s="17"/>
      <c r="V504" s="17">
        <f t="shared" si="402"/>
        <v>0</v>
      </c>
      <c r="W504" s="17"/>
      <c r="X504" s="17"/>
      <c r="Y504" s="2"/>
      <c r="Z504" s="2"/>
    </row>
    <row r="505" spans="1:26" ht="16.5" thickTop="1" thickBot="1">
      <c r="A505" s="13" t="str">
        <f t="shared" si="371"/>
        <v>a</v>
      </c>
      <c r="B505" s="3" t="s">
        <v>0</v>
      </c>
      <c r="C505" s="4" t="s">
        <v>129</v>
      </c>
      <c r="D505" s="17">
        <f t="shared" si="396"/>
        <v>113417</v>
      </c>
      <c r="E505" s="17">
        <f>E506+E507</f>
        <v>113417</v>
      </c>
      <c r="F505" s="17">
        <f>F506+F507</f>
        <v>0</v>
      </c>
      <c r="G505" s="17">
        <f t="shared" si="397"/>
        <v>215000</v>
      </c>
      <c r="H505" s="17">
        <f>H506+H507</f>
        <v>215000</v>
      </c>
      <c r="I505" s="17">
        <f>I506+I507</f>
        <v>0</v>
      </c>
      <c r="J505" s="17">
        <f t="shared" si="398"/>
        <v>0</v>
      </c>
      <c r="K505" s="17">
        <f>K506+K507</f>
        <v>0</v>
      </c>
      <c r="L505" s="17">
        <f>L506+L507</f>
        <v>0</v>
      </c>
      <c r="M505" s="17">
        <f t="shared" si="399"/>
        <v>0</v>
      </c>
      <c r="N505" s="17">
        <f>N506+N507</f>
        <v>0</v>
      </c>
      <c r="O505" s="17">
        <f>O506+O507</f>
        <v>0</v>
      </c>
      <c r="P505" s="17">
        <f t="shared" si="400"/>
        <v>0</v>
      </c>
      <c r="Q505" s="17">
        <f>Q506+Q507</f>
        <v>0</v>
      </c>
      <c r="R505" s="17">
        <f>R506+R507</f>
        <v>0</v>
      </c>
      <c r="S505" s="17">
        <f t="shared" si="401"/>
        <v>0</v>
      </c>
      <c r="T505" s="17">
        <f>T506+T507</f>
        <v>0</v>
      </c>
      <c r="U505" s="17">
        <f>U506+U507</f>
        <v>0</v>
      </c>
      <c r="V505" s="17">
        <f t="shared" si="402"/>
        <v>0</v>
      </c>
      <c r="W505" s="17">
        <f>W506+W507</f>
        <v>0</v>
      </c>
      <c r="X505" s="17">
        <f>X506+X507</f>
        <v>0</v>
      </c>
      <c r="Y505" s="2"/>
      <c r="Z505" s="2"/>
    </row>
    <row r="506" spans="1:26" ht="27" thickTop="1" thickBot="1">
      <c r="A506" s="13" t="str">
        <f t="shared" si="371"/>
        <v>a</v>
      </c>
      <c r="B506" s="3" t="s">
        <v>0</v>
      </c>
      <c r="C506" s="11" t="s">
        <v>15</v>
      </c>
      <c r="D506" s="19">
        <f t="shared" si="396"/>
        <v>113417</v>
      </c>
      <c r="E506" s="19">
        <v>113417</v>
      </c>
      <c r="F506" s="19"/>
      <c r="G506" s="19">
        <f t="shared" si="397"/>
        <v>215000</v>
      </c>
      <c r="H506" s="19">
        <v>215000</v>
      </c>
      <c r="I506" s="19"/>
      <c r="J506" s="19">
        <f t="shared" si="398"/>
        <v>0</v>
      </c>
      <c r="K506" s="19"/>
      <c r="L506" s="19"/>
      <c r="M506" s="19">
        <f t="shared" si="399"/>
        <v>0</v>
      </c>
      <c r="N506" s="19"/>
      <c r="O506" s="19"/>
      <c r="P506" s="19">
        <f t="shared" si="400"/>
        <v>0</v>
      </c>
      <c r="Q506" s="19"/>
      <c r="R506" s="19"/>
      <c r="S506" s="19">
        <f t="shared" si="401"/>
        <v>0</v>
      </c>
      <c r="T506" s="19"/>
      <c r="U506" s="19"/>
      <c r="V506" s="19">
        <f t="shared" si="402"/>
        <v>0</v>
      </c>
      <c r="W506" s="19"/>
      <c r="X506" s="19"/>
      <c r="Y506" s="2"/>
      <c r="Z506" s="2"/>
    </row>
    <row r="507" spans="1:26" s="8" customFormat="1" ht="27" thickTop="1" thickBot="1">
      <c r="A507" s="13" t="str">
        <f t="shared" si="371"/>
        <v>b</v>
      </c>
      <c r="B507" s="3"/>
      <c r="C507" s="11" t="s">
        <v>16</v>
      </c>
      <c r="D507" s="19">
        <f t="shared" si="396"/>
        <v>0</v>
      </c>
      <c r="E507" s="19"/>
      <c r="F507" s="19"/>
      <c r="G507" s="19">
        <f t="shared" si="397"/>
        <v>0</v>
      </c>
      <c r="H507" s="19"/>
      <c r="I507" s="19"/>
      <c r="J507" s="19">
        <f t="shared" si="398"/>
        <v>0</v>
      </c>
      <c r="K507" s="19"/>
      <c r="L507" s="19"/>
      <c r="M507" s="19">
        <f t="shared" si="399"/>
        <v>0</v>
      </c>
      <c r="N507" s="19"/>
      <c r="O507" s="19"/>
      <c r="P507" s="19">
        <f t="shared" si="400"/>
        <v>0</v>
      </c>
      <c r="Q507" s="19"/>
      <c r="R507" s="19"/>
      <c r="S507" s="19">
        <f t="shared" si="401"/>
        <v>0</v>
      </c>
      <c r="T507" s="19"/>
      <c r="U507" s="19"/>
      <c r="V507" s="19">
        <f t="shared" si="402"/>
        <v>0</v>
      </c>
      <c r="W507" s="19"/>
      <c r="X507" s="19"/>
      <c r="Y507" s="2"/>
      <c r="Z507" s="2"/>
    </row>
    <row r="508" spans="1:26" s="8" customFormat="1" ht="16.5" thickTop="1" thickBot="1">
      <c r="A508" s="13" t="str">
        <f t="shared" si="371"/>
        <v>b</v>
      </c>
      <c r="B508" s="3"/>
      <c r="C508" s="10" t="s">
        <v>17</v>
      </c>
      <c r="D508" s="16">
        <f t="shared" si="396"/>
        <v>0</v>
      </c>
      <c r="E508" s="16">
        <v>0</v>
      </c>
      <c r="F508" s="16">
        <v>0</v>
      </c>
      <c r="G508" s="16">
        <f t="shared" si="397"/>
        <v>0</v>
      </c>
      <c r="H508" s="16">
        <v>0</v>
      </c>
      <c r="I508" s="16">
        <v>0</v>
      </c>
      <c r="J508" s="16">
        <f t="shared" si="398"/>
        <v>0</v>
      </c>
      <c r="K508" s="16">
        <v>0</v>
      </c>
      <c r="L508" s="16">
        <v>0</v>
      </c>
      <c r="M508" s="16">
        <f t="shared" si="399"/>
        <v>0</v>
      </c>
      <c r="N508" s="16">
        <v>0</v>
      </c>
      <c r="O508" s="16">
        <v>0</v>
      </c>
      <c r="P508" s="16">
        <f t="shared" si="400"/>
        <v>0</v>
      </c>
      <c r="Q508" s="16">
        <v>0</v>
      </c>
      <c r="R508" s="16">
        <v>0</v>
      </c>
      <c r="S508" s="16">
        <f t="shared" si="401"/>
        <v>0</v>
      </c>
      <c r="T508" s="16">
        <v>0</v>
      </c>
      <c r="U508" s="16">
        <v>0</v>
      </c>
      <c r="V508" s="16">
        <f t="shared" si="402"/>
        <v>0</v>
      </c>
      <c r="W508" s="16">
        <v>0</v>
      </c>
      <c r="X508" s="16">
        <v>0</v>
      </c>
      <c r="Y508" s="2"/>
      <c r="Z508" s="2"/>
    </row>
    <row r="509" spans="1:26" s="8" customFormat="1" ht="16.5" thickTop="1" thickBot="1">
      <c r="A509" s="13" t="str">
        <f t="shared" si="371"/>
        <v>b</v>
      </c>
      <c r="B509" s="3"/>
      <c r="C509" s="10" t="s">
        <v>18</v>
      </c>
      <c r="D509" s="16">
        <f t="shared" si="396"/>
        <v>0</v>
      </c>
      <c r="E509" s="16">
        <v>0</v>
      </c>
      <c r="F509" s="16">
        <v>0</v>
      </c>
      <c r="G509" s="16">
        <f t="shared" si="397"/>
        <v>0</v>
      </c>
      <c r="H509" s="16">
        <v>0</v>
      </c>
      <c r="I509" s="16">
        <v>0</v>
      </c>
      <c r="J509" s="16">
        <f t="shared" si="398"/>
        <v>0</v>
      </c>
      <c r="K509" s="16">
        <v>0</v>
      </c>
      <c r="L509" s="16">
        <v>0</v>
      </c>
      <c r="M509" s="16">
        <f t="shared" si="399"/>
        <v>0</v>
      </c>
      <c r="N509" s="16">
        <v>0</v>
      </c>
      <c r="O509" s="16">
        <v>0</v>
      </c>
      <c r="P509" s="16">
        <f t="shared" si="400"/>
        <v>0</v>
      </c>
      <c r="Q509" s="16">
        <v>0</v>
      </c>
      <c r="R509" s="16">
        <v>0</v>
      </c>
      <c r="S509" s="16">
        <f t="shared" si="401"/>
        <v>0</v>
      </c>
      <c r="T509" s="16">
        <v>0</v>
      </c>
      <c r="U509" s="16">
        <v>0</v>
      </c>
      <c r="V509" s="16">
        <f t="shared" si="402"/>
        <v>0</v>
      </c>
      <c r="W509" s="16">
        <v>0</v>
      </c>
      <c r="X509" s="16">
        <v>0</v>
      </c>
      <c r="Y509" s="2"/>
      <c r="Z509" s="2"/>
    </row>
    <row r="510" spans="1:26" ht="16.5" thickTop="1" thickBot="1">
      <c r="A510" s="13" t="str">
        <f t="shared" si="371"/>
        <v>a</v>
      </c>
      <c r="B510" s="3" t="s">
        <v>54</v>
      </c>
      <c r="C510" s="6" t="s">
        <v>222</v>
      </c>
      <c r="D510" s="14">
        <f t="shared" si="396"/>
        <v>1605707.4</v>
      </c>
      <c r="E510" s="14">
        <f>E513+E522+E523</f>
        <v>1605707.4</v>
      </c>
      <c r="F510" s="14">
        <f>F513+F522+F523</f>
        <v>0</v>
      </c>
      <c r="G510" s="14">
        <f t="shared" si="397"/>
        <v>2500000</v>
      </c>
      <c r="H510" s="14">
        <f>H513+H522+H523</f>
        <v>2500000</v>
      </c>
      <c r="I510" s="14">
        <f>I513+I522+I523</f>
        <v>0</v>
      </c>
      <c r="J510" s="14">
        <f t="shared" si="398"/>
        <v>2371200</v>
      </c>
      <c r="K510" s="14">
        <f>K513+K522+K523</f>
        <v>2371200</v>
      </c>
      <c r="L510" s="14">
        <f>L513+L522+L523</f>
        <v>0</v>
      </c>
      <c r="M510" s="14">
        <f t="shared" si="399"/>
        <v>0</v>
      </c>
      <c r="N510" s="14">
        <f>N513+N522+N523</f>
        <v>0</v>
      </c>
      <c r="O510" s="14">
        <f>O513+O522+O523</f>
        <v>0</v>
      </c>
      <c r="P510" s="14">
        <f t="shared" si="400"/>
        <v>2800000</v>
      </c>
      <c r="Q510" s="14">
        <f>Q513+Q522+Q523</f>
        <v>2800000</v>
      </c>
      <c r="R510" s="14">
        <f>R513+R522+R523</f>
        <v>0</v>
      </c>
      <c r="S510" s="14">
        <f t="shared" si="401"/>
        <v>2800000</v>
      </c>
      <c r="T510" s="14">
        <f>T513+T522+T523</f>
        <v>2800000</v>
      </c>
      <c r="U510" s="14">
        <f>U513+U522+U523</f>
        <v>0</v>
      </c>
      <c r="V510" s="14">
        <f t="shared" si="402"/>
        <v>0</v>
      </c>
      <c r="W510" s="14">
        <f>W513+W522+W523</f>
        <v>0</v>
      </c>
      <c r="X510" s="14">
        <f>X513+X522+X523</f>
        <v>0</v>
      </c>
      <c r="Y510" s="5" t="s">
        <v>135</v>
      </c>
      <c r="Z510" s="5" t="s">
        <v>202</v>
      </c>
    </row>
    <row r="511" spans="1:26" s="8" customFormat="1" ht="16.5" thickTop="1" thickBot="1">
      <c r="A511" s="13" t="str">
        <f t="shared" si="371"/>
        <v>b</v>
      </c>
      <c r="B511" s="3"/>
      <c r="C511" s="9" t="s">
        <v>12</v>
      </c>
      <c r="D511" s="15">
        <f t="shared" si="396"/>
        <v>0</v>
      </c>
      <c r="E511" s="15">
        <v>0</v>
      </c>
      <c r="F511" s="15">
        <v>0</v>
      </c>
      <c r="G511" s="15">
        <f t="shared" si="397"/>
        <v>0</v>
      </c>
      <c r="H511" s="15">
        <v>0</v>
      </c>
      <c r="I511" s="15">
        <v>0</v>
      </c>
      <c r="J511" s="15">
        <f t="shared" si="398"/>
        <v>0</v>
      </c>
      <c r="K511" s="15">
        <v>0</v>
      </c>
      <c r="L511" s="15">
        <v>0</v>
      </c>
      <c r="M511" s="15">
        <f t="shared" si="399"/>
        <v>0</v>
      </c>
      <c r="N511" s="15">
        <v>0</v>
      </c>
      <c r="O511" s="15">
        <v>0</v>
      </c>
      <c r="P511" s="15">
        <f t="shared" si="400"/>
        <v>0</v>
      </c>
      <c r="Q511" s="15">
        <v>0</v>
      </c>
      <c r="R511" s="15">
        <v>0</v>
      </c>
      <c r="S511" s="15">
        <f t="shared" si="401"/>
        <v>0</v>
      </c>
      <c r="T511" s="15">
        <v>0</v>
      </c>
      <c r="U511" s="15">
        <v>0</v>
      </c>
      <c r="V511" s="15">
        <f t="shared" si="402"/>
        <v>0</v>
      </c>
      <c r="W511" s="15">
        <v>0</v>
      </c>
      <c r="X511" s="15">
        <v>0</v>
      </c>
      <c r="Y511" s="5"/>
      <c r="Z511" s="5"/>
    </row>
    <row r="512" spans="1:26" s="8" customFormat="1" ht="16.5" thickTop="1" thickBot="1">
      <c r="A512" s="13" t="str">
        <f t="shared" si="371"/>
        <v>b</v>
      </c>
      <c r="B512" s="3"/>
      <c r="C512" s="9" t="s">
        <v>13</v>
      </c>
      <c r="D512" s="15">
        <f t="shared" si="396"/>
        <v>0</v>
      </c>
      <c r="E512" s="15">
        <v>0</v>
      </c>
      <c r="F512" s="15">
        <v>0</v>
      </c>
      <c r="G512" s="15">
        <f t="shared" si="397"/>
        <v>0</v>
      </c>
      <c r="H512" s="15">
        <v>0</v>
      </c>
      <c r="I512" s="15">
        <v>0</v>
      </c>
      <c r="J512" s="15">
        <f t="shared" si="398"/>
        <v>0</v>
      </c>
      <c r="K512" s="15">
        <v>0</v>
      </c>
      <c r="L512" s="15">
        <v>0</v>
      </c>
      <c r="M512" s="15">
        <f t="shared" si="399"/>
        <v>0</v>
      </c>
      <c r="N512" s="15">
        <v>0</v>
      </c>
      <c r="O512" s="15">
        <v>0</v>
      </c>
      <c r="P512" s="15">
        <f t="shared" si="400"/>
        <v>0</v>
      </c>
      <c r="Q512" s="15">
        <v>0</v>
      </c>
      <c r="R512" s="15">
        <v>0</v>
      </c>
      <c r="S512" s="15">
        <f t="shared" si="401"/>
        <v>0</v>
      </c>
      <c r="T512" s="15">
        <v>0</v>
      </c>
      <c r="U512" s="15">
        <v>0</v>
      </c>
      <c r="V512" s="15">
        <f t="shared" si="402"/>
        <v>0</v>
      </c>
      <c r="W512" s="15">
        <v>0</v>
      </c>
      <c r="X512" s="15">
        <v>0</v>
      </c>
      <c r="Y512" s="5"/>
      <c r="Z512" s="5"/>
    </row>
    <row r="513" spans="1:26" ht="16.5" thickTop="1" thickBot="1">
      <c r="A513" s="13" t="str">
        <f t="shared" si="371"/>
        <v>a</v>
      </c>
      <c r="B513" s="3" t="s">
        <v>0</v>
      </c>
      <c r="C513" s="10" t="s">
        <v>14</v>
      </c>
      <c r="D513" s="16">
        <f t="shared" si="396"/>
        <v>1605707.4</v>
      </c>
      <c r="E513" s="16">
        <f>E514+E515+E516+E517+E518+E519</f>
        <v>1605707.4</v>
      </c>
      <c r="F513" s="16">
        <f>F514+F515+F516+F517+F518+F519</f>
        <v>0</v>
      </c>
      <c r="G513" s="16">
        <f t="shared" si="397"/>
        <v>2500000</v>
      </c>
      <c r="H513" s="16">
        <f>H514+H515+H516+H517+H518+H519</f>
        <v>2500000</v>
      </c>
      <c r="I513" s="16">
        <f>I514+I515+I516+I517+I518+I519</f>
        <v>0</v>
      </c>
      <c r="J513" s="16">
        <f t="shared" si="398"/>
        <v>2371200</v>
      </c>
      <c r="K513" s="16">
        <f>K514+K515+K516+K517+K518+K519</f>
        <v>2371200</v>
      </c>
      <c r="L513" s="16">
        <f>L514+L515+L516+L517+L518+L519</f>
        <v>0</v>
      </c>
      <c r="M513" s="16">
        <f t="shared" si="399"/>
        <v>0</v>
      </c>
      <c r="N513" s="16">
        <f>N514+N515+N516+N517+N518+N519</f>
        <v>0</v>
      </c>
      <c r="O513" s="16">
        <f>O514+O515+O516+O517+O518+O519</f>
        <v>0</v>
      </c>
      <c r="P513" s="16">
        <f t="shared" si="400"/>
        <v>2800000</v>
      </c>
      <c r="Q513" s="16">
        <f>Q514+Q515+Q516+Q517+Q518+Q519</f>
        <v>2800000</v>
      </c>
      <c r="R513" s="16">
        <f>R514+R515+R516+R517+R518+R519</f>
        <v>0</v>
      </c>
      <c r="S513" s="16">
        <f t="shared" si="401"/>
        <v>2800000</v>
      </c>
      <c r="T513" s="16">
        <f>T514+T515+T516+T517+T518+T519</f>
        <v>2800000</v>
      </c>
      <c r="U513" s="16">
        <f>U514+U515+U516+U517+U518+U519</f>
        <v>0</v>
      </c>
      <c r="V513" s="16">
        <f t="shared" si="402"/>
        <v>0</v>
      </c>
      <c r="W513" s="16">
        <f>W514+W515+W516+W517+W518+W519</f>
        <v>0</v>
      </c>
      <c r="X513" s="16">
        <f>X514+X515+X516+X517+X518+X519</f>
        <v>0</v>
      </c>
      <c r="Y513" s="2"/>
      <c r="Z513" s="2"/>
    </row>
    <row r="514" spans="1:26" s="8" customFormat="1" ht="16.5" thickTop="1" thickBot="1">
      <c r="A514" s="13" t="str">
        <f t="shared" si="371"/>
        <v>b</v>
      </c>
      <c r="B514" s="3"/>
      <c r="C514" s="4" t="s">
        <v>182</v>
      </c>
      <c r="D514" s="17">
        <f t="shared" si="396"/>
        <v>0</v>
      </c>
      <c r="E514" s="17"/>
      <c r="F514" s="17"/>
      <c r="G514" s="17">
        <f t="shared" si="397"/>
        <v>0</v>
      </c>
      <c r="H514" s="17"/>
      <c r="I514" s="17"/>
      <c r="J514" s="17">
        <f t="shared" si="398"/>
        <v>0</v>
      </c>
      <c r="K514" s="17"/>
      <c r="L514" s="17"/>
      <c r="M514" s="17">
        <f t="shared" si="399"/>
        <v>0</v>
      </c>
      <c r="N514" s="17"/>
      <c r="O514" s="17"/>
      <c r="P514" s="17">
        <f t="shared" si="400"/>
        <v>0</v>
      </c>
      <c r="Q514" s="17"/>
      <c r="R514" s="17"/>
      <c r="S514" s="17">
        <f t="shared" si="401"/>
        <v>0</v>
      </c>
      <c r="T514" s="17"/>
      <c r="U514" s="17"/>
      <c r="V514" s="17">
        <f t="shared" si="402"/>
        <v>0</v>
      </c>
      <c r="W514" s="17"/>
      <c r="X514" s="17"/>
      <c r="Y514" s="2"/>
      <c r="Z514" s="2"/>
    </row>
    <row r="515" spans="1:26" s="8" customFormat="1" ht="16.5" thickTop="1" thickBot="1">
      <c r="A515" s="13" t="str">
        <f t="shared" si="371"/>
        <v>b</v>
      </c>
      <c r="B515" s="3"/>
      <c r="C515" s="4" t="s">
        <v>133</v>
      </c>
      <c r="D515" s="17">
        <f t="shared" si="396"/>
        <v>0</v>
      </c>
      <c r="E515" s="17"/>
      <c r="F515" s="17"/>
      <c r="G515" s="17">
        <f t="shared" si="397"/>
        <v>0</v>
      </c>
      <c r="H515" s="17"/>
      <c r="I515" s="17"/>
      <c r="J515" s="17">
        <f t="shared" si="398"/>
        <v>0</v>
      </c>
      <c r="K515" s="17"/>
      <c r="L515" s="17"/>
      <c r="M515" s="17">
        <f t="shared" si="399"/>
        <v>0</v>
      </c>
      <c r="N515" s="17"/>
      <c r="O515" s="17"/>
      <c r="P515" s="17">
        <f t="shared" si="400"/>
        <v>0</v>
      </c>
      <c r="Q515" s="17"/>
      <c r="R515" s="17"/>
      <c r="S515" s="17">
        <f t="shared" si="401"/>
        <v>0</v>
      </c>
      <c r="T515" s="17"/>
      <c r="U515" s="17"/>
      <c r="V515" s="17">
        <f t="shared" si="402"/>
        <v>0</v>
      </c>
      <c r="W515" s="17"/>
      <c r="X515" s="17"/>
      <c r="Y515" s="2"/>
      <c r="Z515" s="2"/>
    </row>
    <row r="516" spans="1:26" s="8" customFormat="1" ht="16.5" thickTop="1" thickBot="1">
      <c r="A516" s="13" t="str">
        <f t="shared" si="371"/>
        <v>b</v>
      </c>
      <c r="B516" s="3"/>
      <c r="C516" s="4" t="s">
        <v>132</v>
      </c>
      <c r="D516" s="17">
        <f t="shared" si="396"/>
        <v>0</v>
      </c>
      <c r="E516" s="17"/>
      <c r="F516" s="17"/>
      <c r="G516" s="17">
        <f t="shared" si="397"/>
        <v>0</v>
      </c>
      <c r="H516" s="17"/>
      <c r="I516" s="17"/>
      <c r="J516" s="17">
        <f t="shared" si="398"/>
        <v>0</v>
      </c>
      <c r="K516" s="17"/>
      <c r="L516" s="17"/>
      <c r="M516" s="17">
        <f t="shared" si="399"/>
        <v>0</v>
      </c>
      <c r="N516" s="17"/>
      <c r="O516" s="17"/>
      <c r="P516" s="17">
        <f t="shared" si="400"/>
        <v>0</v>
      </c>
      <c r="Q516" s="17"/>
      <c r="R516" s="17"/>
      <c r="S516" s="17">
        <f t="shared" si="401"/>
        <v>0</v>
      </c>
      <c r="T516" s="17"/>
      <c r="U516" s="17"/>
      <c r="V516" s="17">
        <f t="shared" si="402"/>
        <v>0</v>
      </c>
      <c r="W516" s="17"/>
      <c r="X516" s="17"/>
      <c r="Y516" s="2"/>
      <c r="Z516" s="2"/>
    </row>
    <row r="517" spans="1:26" s="8" customFormat="1" ht="16.5" thickTop="1" thickBot="1">
      <c r="A517" s="13" t="str">
        <f t="shared" si="371"/>
        <v>b</v>
      </c>
      <c r="B517" s="3"/>
      <c r="C517" s="4" t="s">
        <v>148</v>
      </c>
      <c r="D517" s="17">
        <f t="shared" si="396"/>
        <v>0</v>
      </c>
      <c r="E517" s="17"/>
      <c r="F517" s="17"/>
      <c r="G517" s="17">
        <f t="shared" si="397"/>
        <v>0</v>
      </c>
      <c r="H517" s="17"/>
      <c r="I517" s="17"/>
      <c r="J517" s="17">
        <f t="shared" si="398"/>
        <v>0</v>
      </c>
      <c r="K517" s="17"/>
      <c r="L517" s="17"/>
      <c r="M517" s="17">
        <f t="shared" si="399"/>
        <v>0</v>
      </c>
      <c r="N517" s="17"/>
      <c r="O517" s="17"/>
      <c r="P517" s="17">
        <f t="shared" si="400"/>
        <v>0</v>
      </c>
      <c r="Q517" s="17"/>
      <c r="R517" s="17"/>
      <c r="S517" s="17">
        <f t="shared" si="401"/>
        <v>0</v>
      </c>
      <c r="T517" s="17"/>
      <c r="U517" s="17"/>
      <c r="V517" s="17">
        <f t="shared" si="402"/>
        <v>0</v>
      </c>
      <c r="W517" s="17"/>
      <c r="X517" s="17"/>
      <c r="Y517" s="2"/>
      <c r="Z517" s="2"/>
    </row>
    <row r="518" spans="1:26" ht="16.5" thickTop="1" thickBot="1">
      <c r="A518" s="13" t="str">
        <f t="shared" si="371"/>
        <v>a</v>
      </c>
      <c r="B518" s="3" t="s">
        <v>0</v>
      </c>
      <c r="C518" s="4" t="s">
        <v>134</v>
      </c>
      <c r="D518" s="17">
        <f t="shared" si="396"/>
        <v>1605707.4</v>
      </c>
      <c r="E518" s="17">
        <v>1605707.4</v>
      </c>
      <c r="F518" s="17"/>
      <c r="G518" s="17">
        <f t="shared" si="397"/>
        <v>2500000</v>
      </c>
      <c r="H518" s="17">
        <v>2500000</v>
      </c>
      <c r="I518" s="17"/>
      <c r="J518" s="17">
        <f t="shared" si="398"/>
        <v>2371200</v>
      </c>
      <c r="K518" s="17">
        <v>2371200</v>
      </c>
      <c r="L518" s="17"/>
      <c r="M518" s="17">
        <f t="shared" si="399"/>
        <v>0</v>
      </c>
      <c r="N518" s="17"/>
      <c r="O518" s="17"/>
      <c r="P518" s="17">
        <f t="shared" si="400"/>
        <v>2800000</v>
      </c>
      <c r="Q518" s="17">
        <v>2800000</v>
      </c>
      <c r="R518" s="17"/>
      <c r="S518" s="17">
        <f t="shared" si="401"/>
        <v>2800000</v>
      </c>
      <c r="T518" s="17">
        <v>2800000</v>
      </c>
      <c r="U518" s="17"/>
      <c r="V518" s="17">
        <f t="shared" si="402"/>
        <v>0</v>
      </c>
      <c r="W518" s="17"/>
      <c r="X518" s="17"/>
      <c r="Y518" s="2"/>
      <c r="Z518" s="2"/>
    </row>
    <row r="519" spans="1:26" s="8" customFormat="1" ht="16.5" thickTop="1" thickBot="1">
      <c r="A519" s="13" t="str">
        <f t="shared" si="371"/>
        <v>b</v>
      </c>
      <c r="B519" s="3"/>
      <c r="C519" s="4" t="s">
        <v>129</v>
      </c>
      <c r="D519" s="17">
        <f t="shared" si="396"/>
        <v>0</v>
      </c>
      <c r="E519" s="17">
        <f>E520+E521</f>
        <v>0</v>
      </c>
      <c r="F519" s="17">
        <f>F520+F521</f>
        <v>0</v>
      </c>
      <c r="G519" s="17">
        <f t="shared" si="397"/>
        <v>0</v>
      </c>
      <c r="H519" s="17">
        <f>H520+H521</f>
        <v>0</v>
      </c>
      <c r="I519" s="17">
        <f>I520+I521</f>
        <v>0</v>
      </c>
      <c r="J519" s="17">
        <f t="shared" si="398"/>
        <v>0</v>
      </c>
      <c r="K519" s="17">
        <f>K520+K521</f>
        <v>0</v>
      </c>
      <c r="L519" s="17">
        <f>L520+L521</f>
        <v>0</v>
      </c>
      <c r="M519" s="17">
        <f t="shared" si="399"/>
        <v>0</v>
      </c>
      <c r="N519" s="17">
        <f>N520+N521</f>
        <v>0</v>
      </c>
      <c r="O519" s="17">
        <f>O520+O521</f>
        <v>0</v>
      </c>
      <c r="P519" s="17">
        <f t="shared" si="400"/>
        <v>0</v>
      </c>
      <c r="Q519" s="17">
        <f>Q520+Q521</f>
        <v>0</v>
      </c>
      <c r="R519" s="17">
        <f>R520+R521</f>
        <v>0</v>
      </c>
      <c r="S519" s="17">
        <f t="shared" si="401"/>
        <v>0</v>
      </c>
      <c r="T519" s="17">
        <f>T520+T521</f>
        <v>0</v>
      </c>
      <c r="U519" s="17">
        <f>U520+U521</f>
        <v>0</v>
      </c>
      <c r="V519" s="17">
        <f t="shared" si="402"/>
        <v>0</v>
      </c>
      <c r="W519" s="17">
        <f>W520+W521</f>
        <v>0</v>
      </c>
      <c r="X519" s="17">
        <f>X520+X521</f>
        <v>0</v>
      </c>
      <c r="Y519" s="2"/>
      <c r="Z519" s="2"/>
    </row>
    <row r="520" spans="1:26" s="8" customFormat="1" ht="27" thickTop="1" thickBot="1">
      <c r="A520" s="13" t="str">
        <f t="shared" si="371"/>
        <v>b</v>
      </c>
      <c r="B520" s="3"/>
      <c r="C520" s="11" t="s">
        <v>15</v>
      </c>
      <c r="D520" s="19">
        <f t="shared" si="396"/>
        <v>0</v>
      </c>
      <c r="E520" s="19"/>
      <c r="F520" s="19"/>
      <c r="G520" s="19">
        <f t="shared" si="397"/>
        <v>0</v>
      </c>
      <c r="H520" s="19"/>
      <c r="I520" s="19"/>
      <c r="J520" s="19">
        <f t="shared" si="398"/>
        <v>0</v>
      </c>
      <c r="K520" s="19"/>
      <c r="L520" s="19"/>
      <c r="M520" s="19">
        <f t="shared" si="399"/>
        <v>0</v>
      </c>
      <c r="N520" s="19"/>
      <c r="O520" s="19"/>
      <c r="P520" s="19">
        <f t="shared" si="400"/>
        <v>0</v>
      </c>
      <c r="Q520" s="19"/>
      <c r="R520" s="19"/>
      <c r="S520" s="19">
        <f t="shared" si="401"/>
        <v>0</v>
      </c>
      <c r="T520" s="19"/>
      <c r="U520" s="19"/>
      <c r="V520" s="19">
        <f t="shared" si="402"/>
        <v>0</v>
      </c>
      <c r="W520" s="19"/>
      <c r="X520" s="19"/>
      <c r="Y520" s="2"/>
      <c r="Z520" s="2"/>
    </row>
    <row r="521" spans="1:26" s="8" customFormat="1" ht="27" thickTop="1" thickBot="1">
      <c r="A521" s="13" t="str">
        <f t="shared" si="371"/>
        <v>b</v>
      </c>
      <c r="B521" s="3"/>
      <c r="C521" s="11" t="s">
        <v>16</v>
      </c>
      <c r="D521" s="19">
        <f t="shared" si="396"/>
        <v>0</v>
      </c>
      <c r="E521" s="19"/>
      <c r="F521" s="19"/>
      <c r="G521" s="19">
        <f t="shared" si="397"/>
        <v>0</v>
      </c>
      <c r="H521" s="19"/>
      <c r="I521" s="19"/>
      <c r="J521" s="19">
        <f t="shared" si="398"/>
        <v>0</v>
      </c>
      <c r="K521" s="19"/>
      <c r="L521" s="19"/>
      <c r="M521" s="19">
        <f t="shared" si="399"/>
        <v>0</v>
      </c>
      <c r="N521" s="19"/>
      <c r="O521" s="19"/>
      <c r="P521" s="19">
        <f t="shared" si="400"/>
        <v>0</v>
      </c>
      <c r="Q521" s="19"/>
      <c r="R521" s="19"/>
      <c r="S521" s="19">
        <f t="shared" si="401"/>
        <v>0</v>
      </c>
      <c r="T521" s="19"/>
      <c r="U521" s="19"/>
      <c r="V521" s="19">
        <f t="shared" si="402"/>
        <v>0</v>
      </c>
      <c r="W521" s="19"/>
      <c r="X521" s="19"/>
      <c r="Y521" s="2"/>
      <c r="Z521" s="2"/>
    </row>
    <row r="522" spans="1:26" s="8" customFormat="1" ht="16.5" thickTop="1" thickBot="1">
      <c r="A522" s="13" t="str">
        <f t="shared" si="371"/>
        <v>b</v>
      </c>
      <c r="B522" s="3"/>
      <c r="C522" s="10" t="s">
        <v>17</v>
      </c>
      <c r="D522" s="16">
        <f t="shared" si="396"/>
        <v>0</v>
      </c>
      <c r="E522" s="16">
        <v>0</v>
      </c>
      <c r="F522" s="16">
        <v>0</v>
      </c>
      <c r="G522" s="16">
        <f t="shared" si="397"/>
        <v>0</v>
      </c>
      <c r="H522" s="16">
        <v>0</v>
      </c>
      <c r="I522" s="16">
        <v>0</v>
      </c>
      <c r="J522" s="16">
        <f t="shared" si="398"/>
        <v>0</v>
      </c>
      <c r="K522" s="16">
        <v>0</v>
      </c>
      <c r="L522" s="16">
        <v>0</v>
      </c>
      <c r="M522" s="16">
        <f t="shared" si="399"/>
        <v>0</v>
      </c>
      <c r="N522" s="16">
        <v>0</v>
      </c>
      <c r="O522" s="16">
        <v>0</v>
      </c>
      <c r="P522" s="16">
        <f t="shared" si="400"/>
        <v>0</v>
      </c>
      <c r="Q522" s="16">
        <v>0</v>
      </c>
      <c r="R522" s="16">
        <v>0</v>
      </c>
      <c r="S522" s="16">
        <f t="shared" si="401"/>
        <v>0</v>
      </c>
      <c r="T522" s="16">
        <v>0</v>
      </c>
      <c r="U522" s="16">
        <v>0</v>
      </c>
      <c r="V522" s="16">
        <f t="shared" si="402"/>
        <v>0</v>
      </c>
      <c r="W522" s="16">
        <v>0</v>
      </c>
      <c r="X522" s="16">
        <v>0</v>
      </c>
      <c r="Y522" s="2"/>
      <c r="Z522" s="2"/>
    </row>
    <row r="523" spans="1:26" s="8" customFormat="1" ht="16.5" thickTop="1" thickBot="1">
      <c r="A523" s="13" t="str">
        <f t="shared" si="371"/>
        <v>b</v>
      </c>
      <c r="B523" s="3"/>
      <c r="C523" s="10" t="s">
        <v>18</v>
      </c>
      <c r="D523" s="16">
        <f t="shared" si="396"/>
        <v>0</v>
      </c>
      <c r="E523" s="16">
        <v>0</v>
      </c>
      <c r="F523" s="16">
        <v>0</v>
      </c>
      <c r="G523" s="16">
        <f t="shared" si="397"/>
        <v>0</v>
      </c>
      <c r="H523" s="16">
        <v>0</v>
      </c>
      <c r="I523" s="16">
        <v>0</v>
      </c>
      <c r="J523" s="16">
        <f t="shared" si="398"/>
        <v>0</v>
      </c>
      <c r="K523" s="16">
        <v>0</v>
      </c>
      <c r="L523" s="16">
        <v>0</v>
      </c>
      <c r="M523" s="16">
        <f t="shared" si="399"/>
        <v>0</v>
      </c>
      <c r="N523" s="16">
        <v>0</v>
      </c>
      <c r="O523" s="16">
        <v>0</v>
      </c>
      <c r="P523" s="16">
        <f t="shared" si="400"/>
        <v>0</v>
      </c>
      <c r="Q523" s="16">
        <v>0</v>
      </c>
      <c r="R523" s="16">
        <v>0</v>
      </c>
      <c r="S523" s="16">
        <f t="shared" si="401"/>
        <v>0</v>
      </c>
      <c r="T523" s="16">
        <v>0</v>
      </c>
      <c r="U523" s="16">
        <v>0</v>
      </c>
      <c r="V523" s="16">
        <f t="shared" si="402"/>
        <v>0</v>
      </c>
      <c r="W523" s="16">
        <v>0</v>
      </c>
      <c r="X523" s="16">
        <v>0</v>
      </c>
      <c r="Y523" s="2"/>
      <c r="Z523" s="2"/>
    </row>
    <row r="524" spans="1:26" ht="16.5" thickTop="1" thickBot="1">
      <c r="A524" s="13" t="str">
        <f t="shared" si="371"/>
        <v>a</v>
      </c>
      <c r="B524" s="3" t="s">
        <v>55</v>
      </c>
      <c r="C524" s="6" t="s">
        <v>221</v>
      </c>
      <c r="D524" s="14">
        <f t="shared" si="396"/>
        <v>2301988</v>
      </c>
      <c r="E524" s="14">
        <f>E527+E536+E537</f>
        <v>2301988</v>
      </c>
      <c r="F524" s="14">
        <f>F527+F536+F537</f>
        <v>0</v>
      </c>
      <c r="G524" s="14">
        <f t="shared" si="397"/>
        <v>3500000</v>
      </c>
      <c r="H524" s="14">
        <f>H527+H536+H537</f>
        <v>3500000</v>
      </c>
      <c r="I524" s="14">
        <f>I527+I536+I537</f>
        <v>0</v>
      </c>
      <c r="J524" s="14">
        <f t="shared" si="398"/>
        <v>3400000</v>
      </c>
      <c r="K524" s="14">
        <f>K527+K536+K537</f>
        <v>3400000</v>
      </c>
      <c r="L524" s="14">
        <f>L527+L536+L537</f>
        <v>0</v>
      </c>
      <c r="M524" s="14">
        <f t="shared" si="399"/>
        <v>0</v>
      </c>
      <c r="N524" s="14">
        <f>N527+N536+N537</f>
        <v>0</v>
      </c>
      <c r="O524" s="14">
        <f>O527+O536+O537</f>
        <v>0</v>
      </c>
      <c r="P524" s="14">
        <f t="shared" si="400"/>
        <v>3600000</v>
      </c>
      <c r="Q524" s="14">
        <f>Q527+Q536+Q537</f>
        <v>3600000</v>
      </c>
      <c r="R524" s="14">
        <f>R527+R536+R537</f>
        <v>0</v>
      </c>
      <c r="S524" s="14">
        <f t="shared" si="401"/>
        <v>3600000</v>
      </c>
      <c r="T524" s="14">
        <f>T527+T536+T537</f>
        <v>3600000</v>
      </c>
      <c r="U524" s="14">
        <f>U527+U536+U537</f>
        <v>0</v>
      </c>
      <c r="V524" s="14">
        <f t="shared" si="402"/>
        <v>0</v>
      </c>
      <c r="W524" s="14">
        <f>W527+W536+W537</f>
        <v>0</v>
      </c>
      <c r="X524" s="14">
        <f>X527+X536+X537</f>
        <v>0</v>
      </c>
      <c r="Y524" s="5" t="s">
        <v>135</v>
      </c>
      <c r="Z524" s="5" t="s">
        <v>217</v>
      </c>
    </row>
    <row r="525" spans="1:26" s="8" customFormat="1" ht="16.5" thickTop="1" thickBot="1">
      <c r="A525" s="13" t="str">
        <f t="shared" si="371"/>
        <v>b</v>
      </c>
      <c r="B525" s="3"/>
      <c r="C525" s="9" t="s">
        <v>12</v>
      </c>
      <c r="D525" s="15">
        <f t="shared" si="396"/>
        <v>0</v>
      </c>
      <c r="E525" s="15">
        <v>0</v>
      </c>
      <c r="F525" s="15">
        <v>0</v>
      </c>
      <c r="G525" s="15">
        <f t="shared" si="397"/>
        <v>0</v>
      </c>
      <c r="H525" s="15">
        <v>0</v>
      </c>
      <c r="I525" s="15">
        <v>0</v>
      </c>
      <c r="J525" s="15">
        <f t="shared" si="398"/>
        <v>0</v>
      </c>
      <c r="K525" s="15">
        <v>0</v>
      </c>
      <c r="L525" s="15">
        <v>0</v>
      </c>
      <c r="M525" s="15">
        <f t="shared" si="399"/>
        <v>0</v>
      </c>
      <c r="N525" s="15">
        <v>0</v>
      </c>
      <c r="O525" s="15">
        <v>0</v>
      </c>
      <c r="P525" s="15">
        <f t="shared" si="400"/>
        <v>0</v>
      </c>
      <c r="Q525" s="15">
        <v>0</v>
      </c>
      <c r="R525" s="15">
        <v>0</v>
      </c>
      <c r="S525" s="15">
        <f t="shared" si="401"/>
        <v>0</v>
      </c>
      <c r="T525" s="15">
        <v>0</v>
      </c>
      <c r="U525" s="15">
        <v>0</v>
      </c>
      <c r="V525" s="15">
        <f t="shared" si="402"/>
        <v>0</v>
      </c>
      <c r="W525" s="15">
        <v>0</v>
      </c>
      <c r="X525" s="15">
        <v>0</v>
      </c>
      <c r="Y525" s="5"/>
      <c r="Z525" s="5"/>
    </row>
    <row r="526" spans="1:26" s="8" customFormat="1" ht="16.5" thickTop="1" thickBot="1">
      <c r="A526" s="13" t="str">
        <f t="shared" si="371"/>
        <v>b</v>
      </c>
      <c r="B526" s="3"/>
      <c r="C526" s="9" t="s">
        <v>13</v>
      </c>
      <c r="D526" s="15">
        <f t="shared" si="396"/>
        <v>0</v>
      </c>
      <c r="E526" s="15">
        <v>0</v>
      </c>
      <c r="F526" s="15">
        <v>0</v>
      </c>
      <c r="G526" s="15">
        <f t="shared" si="397"/>
        <v>0</v>
      </c>
      <c r="H526" s="15">
        <v>0</v>
      </c>
      <c r="I526" s="15">
        <v>0</v>
      </c>
      <c r="J526" s="15">
        <f t="shared" si="398"/>
        <v>0</v>
      </c>
      <c r="K526" s="15">
        <v>0</v>
      </c>
      <c r="L526" s="15">
        <v>0</v>
      </c>
      <c r="M526" s="15">
        <f t="shared" si="399"/>
        <v>0</v>
      </c>
      <c r="N526" s="15">
        <v>0</v>
      </c>
      <c r="O526" s="15">
        <v>0</v>
      </c>
      <c r="P526" s="15">
        <f t="shared" si="400"/>
        <v>0</v>
      </c>
      <c r="Q526" s="15">
        <v>0</v>
      </c>
      <c r="R526" s="15">
        <v>0</v>
      </c>
      <c r="S526" s="15">
        <f t="shared" si="401"/>
        <v>0</v>
      </c>
      <c r="T526" s="15">
        <v>0</v>
      </c>
      <c r="U526" s="15">
        <v>0</v>
      </c>
      <c r="V526" s="15">
        <f t="shared" si="402"/>
        <v>0</v>
      </c>
      <c r="W526" s="15">
        <v>0</v>
      </c>
      <c r="X526" s="15">
        <v>0</v>
      </c>
      <c r="Y526" s="5"/>
      <c r="Z526" s="5"/>
    </row>
    <row r="527" spans="1:26" ht="16.5" thickTop="1" thickBot="1">
      <c r="A527" s="13" t="str">
        <f t="shared" si="371"/>
        <v>a</v>
      </c>
      <c r="B527" s="3" t="s">
        <v>0</v>
      </c>
      <c r="C527" s="10" t="s">
        <v>14</v>
      </c>
      <c r="D527" s="16">
        <f t="shared" si="396"/>
        <v>2301988</v>
      </c>
      <c r="E527" s="16">
        <f>E528+E529+E530+E531+E532+E533</f>
        <v>2301988</v>
      </c>
      <c r="F527" s="16">
        <f>F528+F529+F530+F531+F532+F533</f>
        <v>0</v>
      </c>
      <c r="G527" s="16">
        <f t="shared" si="397"/>
        <v>3500000</v>
      </c>
      <c r="H527" s="16">
        <f>H528+H529+H530+H531+H532+H533</f>
        <v>3500000</v>
      </c>
      <c r="I527" s="16">
        <f>I528+I529+I530+I531+I532+I533</f>
        <v>0</v>
      </c>
      <c r="J527" s="16">
        <f t="shared" si="398"/>
        <v>3400000</v>
      </c>
      <c r="K527" s="16">
        <f>K528+K529+K530+K531+K532+K533</f>
        <v>3400000</v>
      </c>
      <c r="L527" s="16">
        <f>L528+L529+L530+L531+L532+L533</f>
        <v>0</v>
      </c>
      <c r="M527" s="16">
        <f t="shared" si="399"/>
        <v>0</v>
      </c>
      <c r="N527" s="16">
        <f>N528+N529+N530+N531+N532+N533</f>
        <v>0</v>
      </c>
      <c r="O527" s="16">
        <f>O528+O529+O530+O531+O532+O533</f>
        <v>0</v>
      </c>
      <c r="P527" s="16">
        <f t="shared" si="400"/>
        <v>3600000</v>
      </c>
      <c r="Q527" s="16">
        <f>Q528+Q529+Q530+Q531+Q532+Q533</f>
        <v>3600000</v>
      </c>
      <c r="R527" s="16">
        <f>R528+R529+R530+R531+R532+R533</f>
        <v>0</v>
      </c>
      <c r="S527" s="16">
        <f t="shared" si="401"/>
        <v>3600000</v>
      </c>
      <c r="T527" s="16">
        <f>T528+T529+T530+T531+T532+T533</f>
        <v>3600000</v>
      </c>
      <c r="U527" s="16">
        <f>U528+U529+U530+U531+U532+U533</f>
        <v>0</v>
      </c>
      <c r="V527" s="16">
        <f t="shared" si="402"/>
        <v>0</v>
      </c>
      <c r="W527" s="16">
        <f>W528+W529+W530+W531+W532+W533</f>
        <v>0</v>
      </c>
      <c r="X527" s="16">
        <f>X528+X529+X530+X531+X532+X533</f>
        <v>0</v>
      </c>
      <c r="Y527" s="2"/>
      <c r="Z527" s="2"/>
    </row>
    <row r="528" spans="1:26" s="8" customFormat="1" ht="16.5" thickTop="1" thickBot="1">
      <c r="A528" s="13" t="str">
        <f t="shared" si="371"/>
        <v>b</v>
      </c>
      <c r="B528" s="3"/>
      <c r="C528" s="4" t="s">
        <v>182</v>
      </c>
      <c r="D528" s="17">
        <f t="shared" si="396"/>
        <v>0</v>
      </c>
      <c r="E528" s="17"/>
      <c r="F528" s="17"/>
      <c r="G528" s="17">
        <f t="shared" si="397"/>
        <v>0</v>
      </c>
      <c r="H528" s="17"/>
      <c r="I528" s="17"/>
      <c r="J528" s="17">
        <f t="shared" si="398"/>
        <v>0</v>
      </c>
      <c r="K528" s="17"/>
      <c r="L528" s="17"/>
      <c r="M528" s="17">
        <f t="shared" si="399"/>
        <v>0</v>
      </c>
      <c r="N528" s="17"/>
      <c r="O528" s="17"/>
      <c r="P528" s="17">
        <f t="shared" si="400"/>
        <v>0</v>
      </c>
      <c r="Q528" s="17"/>
      <c r="R528" s="17"/>
      <c r="S528" s="17">
        <f t="shared" si="401"/>
        <v>0</v>
      </c>
      <c r="T528" s="17"/>
      <c r="U528" s="17"/>
      <c r="V528" s="17">
        <f t="shared" si="402"/>
        <v>0</v>
      </c>
      <c r="W528" s="17"/>
      <c r="X528" s="17"/>
      <c r="Y528" s="2"/>
      <c r="Z528" s="2"/>
    </row>
    <row r="529" spans="1:26" s="8" customFormat="1" ht="16.5" thickTop="1" thickBot="1">
      <c r="A529" s="13" t="str">
        <f t="shared" si="371"/>
        <v>b</v>
      </c>
      <c r="B529" s="3"/>
      <c r="C529" s="4" t="s">
        <v>133</v>
      </c>
      <c r="D529" s="17">
        <f t="shared" si="396"/>
        <v>0</v>
      </c>
      <c r="E529" s="17"/>
      <c r="F529" s="17"/>
      <c r="G529" s="17">
        <f t="shared" si="397"/>
        <v>0</v>
      </c>
      <c r="H529" s="17"/>
      <c r="I529" s="17"/>
      <c r="J529" s="17">
        <f t="shared" si="398"/>
        <v>0</v>
      </c>
      <c r="K529" s="17"/>
      <c r="L529" s="17"/>
      <c r="M529" s="17">
        <f t="shared" si="399"/>
        <v>0</v>
      </c>
      <c r="N529" s="17"/>
      <c r="O529" s="17"/>
      <c r="P529" s="17">
        <f t="shared" si="400"/>
        <v>0</v>
      </c>
      <c r="Q529" s="17"/>
      <c r="R529" s="17"/>
      <c r="S529" s="17">
        <f t="shared" si="401"/>
        <v>0</v>
      </c>
      <c r="T529" s="17"/>
      <c r="U529" s="17"/>
      <c r="V529" s="17">
        <f t="shared" si="402"/>
        <v>0</v>
      </c>
      <c r="W529" s="17"/>
      <c r="X529" s="17"/>
      <c r="Y529" s="2"/>
      <c r="Z529" s="2"/>
    </row>
    <row r="530" spans="1:26" s="8" customFormat="1" ht="16.5" thickTop="1" thickBot="1">
      <c r="A530" s="13" t="str">
        <f t="shared" si="371"/>
        <v>b</v>
      </c>
      <c r="B530" s="3"/>
      <c r="C530" s="4" t="s">
        <v>132</v>
      </c>
      <c r="D530" s="17">
        <f t="shared" si="396"/>
        <v>0</v>
      </c>
      <c r="E530" s="17"/>
      <c r="F530" s="17"/>
      <c r="G530" s="17">
        <f t="shared" si="397"/>
        <v>0</v>
      </c>
      <c r="H530" s="17"/>
      <c r="I530" s="17"/>
      <c r="J530" s="17">
        <f t="shared" si="398"/>
        <v>0</v>
      </c>
      <c r="K530" s="17"/>
      <c r="L530" s="17"/>
      <c r="M530" s="17">
        <f t="shared" si="399"/>
        <v>0</v>
      </c>
      <c r="N530" s="17"/>
      <c r="O530" s="17"/>
      <c r="P530" s="17">
        <f t="shared" si="400"/>
        <v>0</v>
      </c>
      <c r="Q530" s="17"/>
      <c r="R530" s="17"/>
      <c r="S530" s="17">
        <f t="shared" si="401"/>
        <v>0</v>
      </c>
      <c r="T530" s="17"/>
      <c r="U530" s="17"/>
      <c r="V530" s="17">
        <f t="shared" si="402"/>
        <v>0</v>
      </c>
      <c r="W530" s="17"/>
      <c r="X530" s="17"/>
      <c r="Y530" s="2"/>
      <c r="Z530" s="2"/>
    </row>
    <row r="531" spans="1:26" s="8" customFormat="1" ht="16.5" thickTop="1" thickBot="1">
      <c r="A531" s="13" t="str">
        <f t="shared" si="371"/>
        <v>b</v>
      </c>
      <c r="B531" s="3"/>
      <c r="C531" s="4" t="s">
        <v>148</v>
      </c>
      <c r="D531" s="17">
        <f t="shared" si="396"/>
        <v>0</v>
      </c>
      <c r="E531" s="17"/>
      <c r="F531" s="17"/>
      <c r="G531" s="17">
        <f t="shared" si="397"/>
        <v>0</v>
      </c>
      <c r="H531" s="17"/>
      <c r="I531" s="17"/>
      <c r="J531" s="17">
        <f t="shared" si="398"/>
        <v>0</v>
      </c>
      <c r="K531" s="17"/>
      <c r="L531" s="17"/>
      <c r="M531" s="17">
        <f t="shared" si="399"/>
        <v>0</v>
      </c>
      <c r="N531" s="17"/>
      <c r="O531" s="17"/>
      <c r="P531" s="17">
        <f t="shared" si="400"/>
        <v>0</v>
      </c>
      <c r="Q531" s="17"/>
      <c r="R531" s="17"/>
      <c r="S531" s="17">
        <f t="shared" si="401"/>
        <v>0</v>
      </c>
      <c r="T531" s="17"/>
      <c r="U531" s="17"/>
      <c r="V531" s="17">
        <f t="shared" si="402"/>
        <v>0</v>
      </c>
      <c r="W531" s="17"/>
      <c r="X531" s="17"/>
      <c r="Y531" s="2"/>
      <c r="Z531" s="2"/>
    </row>
    <row r="532" spans="1:26" ht="16.5" thickTop="1" thickBot="1">
      <c r="A532" s="13" t="str">
        <f t="shared" si="371"/>
        <v>a</v>
      </c>
      <c r="B532" s="3" t="s">
        <v>0</v>
      </c>
      <c r="C532" s="4" t="s">
        <v>134</v>
      </c>
      <c r="D532" s="17">
        <f t="shared" si="396"/>
        <v>2301988</v>
      </c>
      <c r="E532" s="17">
        <v>2301988</v>
      </c>
      <c r="F532" s="17"/>
      <c r="G532" s="17">
        <f t="shared" si="397"/>
        <v>3500000</v>
      </c>
      <c r="H532" s="17">
        <v>3500000</v>
      </c>
      <c r="I532" s="17"/>
      <c r="J532" s="17">
        <f t="shared" si="398"/>
        <v>3400000</v>
      </c>
      <c r="K532" s="17">
        <v>3400000</v>
      </c>
      <c r="L532" s="17"/>
      <c r="M532" s="17">
        <f t="shared" si="399"/>
        <v>0</v>
      </c>
      <c r="N532" s="17"/>
      <c r="O532" s="17"/>
      <c r="P532" s="17">
        <f t="shared" si="400"/>
        <v>3600000</v>
      </c>
      <c r="Q532" s="17">
        <v>3600000</v>
      </c>
      <c r="R532" s="17"/>
      <c r="S532" s="17">
        <f t="shared" si="401"/>
        <v>3600000</v>
      </c>
      <c r="T532" s="17">
        <v>3600000</v>
      </c>
      <c r="U532" s="17"/>
      <c r="V532" s="17">
        <f t="shared" si="402"/>
        <v>0</v>
      </c>
      <c r="W532" s="17"/>
      <c r="X532" s="17"/>
      <c r="Y532" s="2"/>
      <c r="Z532" s="2"/>
    </row>
    <row r="533" spans="1:26" s="8" customFormat="1" ht="16.5" thickTop="1" thickBot="1">
      <c r="A533" s="13" t="str">
        <f t="shared" si="371"/>
        <v>b</v>
      </c>
      <c r="B533" s="3"/>
      <c r="C533" s="4" t="s">
        <v>129</v>
      </c>
      <c r="D533" s="17">
        <f t="shared" si="396"/>
        <v>0</v>
      </c>
      <c r="E533" s="17">
        <f>E534+E535</f>
        <v>0</v>
      </c>
      <c r="F533" s="17">
        <f>F534+F535</f>
        <v>0</v>
      </c>
      <c r="G533" s="17">
        <f t="shared" si="397"/>
        <v>0</v>
      </c>
      <c r="H533" s="17">
        <f>H534+H535</f>
        <v>0</v>
      </c>
      <c r="I533" s="17">
        <f>I534+I535</f>
        <v>0</v>
      </c>
      <c r="J533" s="17">
        <f t="shared" si="398"/>
        <v>0</v>
      </c>
      <c r="K533" s="17">
        <f>K534+K535</f>
        <v>0</v>
      </c>
      <c r="L533" s="17">
        <f>L534+L535</f>
        <v>0</v>
      </c>
      <c r="M533" s="17">
        <f t="shared" si="399"/>
        <v>0</v>
      </c>
      <c r="N533" s="17">
        <f>N534+N535</f>
        <v>0</v>
      </c>
      <c r="O533" s="17">
        <f>O534+O535</f>
        <v>0</v>
      </c>
      <c r="P533" s="17">
        <f t="shared" si="400"/>
        <v>0</v>
      </c>
      <c r="Q533" s="17">
        <f>Q534+Q535</f>
        <v>0</v>
      </c>
      <c r="R533" s="17">
        <f>R534+R535</f>
        <v>0</v>
      </c>
      <c r="S533" s="17">
        <f t="shared" si="401"/>
        <v>0</v>
      </c>
      <c r="T533" s="17">
        <f>T534+T535</f>
        <v>0</v>
      </c>
      <c r="U533" s="17">
        <f>U534+U535</f>
        <v>0</v>
      </c>
      <c r="V533" s="17">
        <f t="shared" si="402"/>
        <v>0</v>
      </c>
      <c r="W533" s="17">
        <f>W534+W535</f>
        <v>0</v>
      </c>
      <c r="X533" s="17">
        <f>X534+X535</f>
        <v>0</v>
      </c>
      <c r="Y533" s="2"/>
      <c r="Z533" s="2"/>
    </row>
    <row r="534" spans="1:26" s="8" customFormat="1" ht="27" thickTop="1" thickBot="1">
      <c r="A534" s="13" t="str">
        <f t="shared" si="371"/>
        <v>b</v>
      </c>
      <c r="B534" s="3"/>
      <c r="C534" s="11" t="s">
        <v>15</v>
      </c>
      <c r="D534" s="19">
        <f t="shared" si="396"/>
        <v>0</v>
      </c>
      <c r="E534" s="19"/>
      <c r="F534" s="19"/>
      <c r="G534" s="19">
        <f t="shared" si="397"/>
        <v>0</v>
      </c>
      <c r="H534" s="19"/>
      <c r="I534" s="19"/>
      <c r="J534" s="19">
        <f t="shared" si="398"/>
        <v>0</v>
      </c>
      <c r="K534" s="19"/>
      <c r="L534" s="19"/>
      <c r="M534" s="19">
        <f t="shared" si="399"/>
        <v>0</v>
      </c>
      <c r="N534" s="19"/>
      <c r="O534" s="19"/>
      <c r="P534" s="19">
        <f t="shared" si="400"/>
        <v>0</v>
      </c>
      <c r="Q534" s="19"/>
      <c r="R534" s="19"/>
      <c r="S534" s="19">
        <f t="shared" si="401"/>
        <v>0</v>
      </c>
      <c r="T534" s="19"/>
      <c r="U534" s="19"/>
      <c r="V534" s="19">
        <f t="shared" si="402"/>
        <v>0</v>
      </c>
      <c r="W534" s="19"/>
      <c r="X534" s="19"/>
      <c r="Y534" s="2"/>
      <c r="Z534" s="2"/>
    </row>
    <row r="535" spans="1:26" s="8" customFormat="1" ht="27" thickTop="1" thickBot="1">
      <c r="A535" s="13" t="str">
        <f t="shared" si="371"/>
        <v>b</v>
      </c>
      <c r="B535" s="3"/>
      <c r="C535" s="11" t="s">
        <v>16</v>
      </c>
      <c r="D535" s="19">
        <f t="shared" si="396"/>
        <v>0</v>
      </c>
      <c r="E535" s="19"/>
      <c r="F535" s="19"/>
      <c r="G535" s="19">
        <f t="shared" si="397"/>
        <v>0</v>
      </c>
      <c r="H535" s="19"/>
      <c r="I535" s="19"/>
      <c r="J535" s="19">
        <f t="shared" si="398"/>
        <v>0</v>
      </c>
      <c r="K535" s="19"/>
      <c r="L535" s="19"/>
      <c r="M535" s="19">
        <f t="shared" si="399"/>
        <v>0</v>
      </c>
      <c r="N535" s="19"/>
      <c r="O535" s="19"/>
      <c r="P535" s="19">
        <f t="shared" si="400"/>
        <v>0</v>
      </c>
      <c r="Q535" s="19"/>
      <c r="R535" s="19"/>
      <c r="S535" s="19">
        <f t="shared" si="401"/>
        <v>0</v>
      </c>
      <c r="T535" s="19"/>
      <c r="U535" s="19"/>
      <c r="V535" s="19">
        <f t="shared" si="402"/>
        <v>0</v>
      </c>
      <c r="W535" s="19"/>
      <c r="X535" s="19"/>
      <c r="Y535" s="2"/>
      <c r="Z535" s="2"/>
    </row>
    <row r="536" spans="1:26" s="8" customFormat="1" ht="16.5" thickTop="1" thickBot="1">
      <c r="A536" s="13" t="str">
        <f t="shared" si="371"/>
        <v>b</v>
      </c>
      <c r="B536" s="3"/>
      <c r="C536" s="10" t="s">
        <v>17</v>
      </c>
      <c r="D536" s="16">
        <f t="shared" si="396"/>
        <v>0</v>
      </c>
      <c r="E536" s="16">
        <v>0</v>
      </c>
      <c r="F536" s="16">
        <v>0</v>
      </c>
      <c r="G536" s="16">
        <f t="shared" si="397"/>
        <v>0</v>
      </c>
      <c r="H536" s="16">
        <v>0</v>
      </c>
      <c r="I536" s="16">
        <v>0</v>
      </c>
      <c r="J536" s="16">
        <f t="shared" si="398"/>
        <v>0</v>
      </c>
      <c r="K536" s="16">
        <v>0</v>
      </c>
      <c r="L536" s="16">
        <v>0</v>
      </c>
      <c r="M536" s="16">
        <f t="shared" si="399"/>
        <v>0</v>
      </c>
      <c r="N536" s="16">
        <v>0</v>
      </c>
      <c r="O536" s="16">
        <v>0</v>
      </c>
      <c r="P536" s="16">
        <f t="shared" si="400"/>
        <v>0</v>
      </c>
      <c r="Q536" s="16">
        <v>0</v>
      </c>
      <c r="R536" s="16">
        <v>0</v>
      </c>
      <c r="S536" s="16">
        <f t="shared" si="401"/>
        <v>0</v>
      </c>
      <c r="T536" s="16">
        <v>0</v>
      </c>
      <c r="U536" s="16">
        <v>0</v>
      </c>
      <c r="V536" s="16">
        <f t="shared" si="402"/>
        <v>0</v>
      </c>
      <c r="W536" s="16">
        <v>0</v>
      </c>
      <c r="X536" s="16">
        <v>0</v>
      </c>
      <c r="Y536" s="2"/>
      <c r="Z536" s="2"/>
    </row>
    <row r="537" spans="1:26" s="8" customFormat="1" ht="16.5" thickTop="1" thickBot="1">
      <c r="A537" s="13" t="str">
        <f t="shared" si="371"/>
        <v>b</v>
      </c>
      <c r="B537" s="3"/>
      <c r="C537" s="10" t="s">
        <v>18</v>
      </c>
      <c r="D537" s="16">
        <f t="shared" si="396"/>
        <v>0</v>
      </c>
      <c r="E537" s="16">
        <v>0</v>
      </c>
      <c r="F537" s="16">
        <v>0</v>
      </c>
      <c r="G537" s="16">
        <f t="shared" si="397"/>
        <v>0</v>
      </c>
      <c r="H537" s="16">
        <v>0</v>
      </c>
      <c r="I537" s="16">
        <v>0</v>
      </c>
      <c r="J537" s="16">
        <f t="shared" si="398"/>
        <v>0</v>
      </c>
      <c r="K537" s="16">
        <v>0</v>
      </c>
      <c r="L537" s="16">
        <v>0</v>
      </c>
      <c r="M537" s="16">
        <f t="shared" si="399"/>
        <v>0</v>
      </c>
      <c r="N537" s="16">
        <v>0</v>
      </c>
      <c r="O537" s="16">
        <v>0</v>
      </c>
      <c r="P537" s="16">
        <f t="shared" si="400"/>
        <v>0</v>
      </c>
      <c r="Q537" s="16">
        <v>0</v>
      </c>
      <c r="R537" s="16">
        <v>0</v>
      </c>
      <c r="S537" s="16">
        <f t="shared" si="401"/>
        <v>0</v>
      </c>
      <c r="T537" s="16">
        <v>0</v>
      </c>
      <c r="U537" s="16">
        <v>0</v>
      </c>
      <c r="V537" s="16">
        <f t="shared" si="402"/>
        <v>0</v>
      </c>
      <c r="W537" s="16">
        <v>0</v>
      </c>
      <c r="X537" s="16">
        <v>0</v>
      </c>
      <c r="Y537" s="2"/>
      <c r="Z537" s="2"/>
    </row>
    <row r="538" spans="1:26" ht="16.5" thickTop="1" thickBot="1">
      <c r="A538" s="13" t="str">
        <f t="shared" si="371"/>
        <v>a</v>
      </c>
      <c r="B538" s="3" t="s">
        <v>56</v>
      </c>
      <c r="C538" s="6" t="s">
        <v>220</v>
      </c>
      <c r="D538" s="14">
        <f t="shared" si="396"/>
        <v>14744</v>
      </c>
      <c r="E538" s="14">
        <f>E541+E550+E551</f>
        <v>14744</v>
      </c>
      <c r="F538" s="14">
        <f>F541+F550+F551</f>
        <v>0</v>
      </c>
      <c r="G538" s="14">
        <f t="shared" si="397"/>
        <v>40000</v>
      </c>
      <c r="H538" s="14">
        <f>H541+H550+H551</f>
        <v>40000</v>
      </c>
      <c r="I538" s="14">
        <f>I541+I550+I551</f>
        <v>0</v>
      </c>
      <c r="J538" s="14">
        <f t="shared" si="398"/>
        <v>40000</v>
      </c>
      <c r="K538" s="14">
        <f>K541+K550+K551</f>
        <v>40000</v>
      </c>
      <c r="L538" s="14">
        <f>L541+L550+L551</f>
        <v>0</v>
      </c>
      <c r="M538" s="14">
        <f t="shared" si="399"/>
        <v>0</v>
      </c>
      <c r="N538" s="14">
        <f>N541+N550+N551</f>
        <v>0</v>
      </c>
      <c r="O538" s="14">
        <f>O541+O550+O551</f>
        <v>0</v>
      </c>
      <c r="P538" s="14">
        <f t="shared" si="400"/>
        <v>38000</v>
      </c>
      <c r="Q538" s="14">
        <f>Q541+Q550+Q551</f>
        <v>38000</v>
      </c>
      <c r="R538" s="14">
        <f>R541+R550+R551</f>
        <v>0</v>
      </c>
      <c r="S538" s="14">
        <f t="shared" si="401"/>
        <v>38000</v>
      </c>
      <c r="T538" s="14">
        <f>T541+T550+T551</f>
        <v>38000</v>
      </c>
      <c r="U538" s="14">
        <f>U541+U550+U551</f>
        <v>0</v>
      </c>
      <c r="V538" s="14">
        <f t="shared" si="402"/>
        <v>0</v>
      </c>
      <c r="W538" s="14">
        <f>W541+W550+W551</f>
        <v>0</v>
      </c>
      <c r="X538" s="14">
        <f>X541+X550+X551</f>
        <v>0</v>
      </c>
      <c r="Y538" s="5" t="s">
        <v>135</v>
      </c>
      <c r="Z538" s="5" t="s">
        <v>197</v>
      </c>
    </row>
    <row r="539" spans="1:26" s="8" customFormat="1" ht="16.5" thickTop="1" thickBot="1">
      <c r="A539" s="13" t="str">
        <f t="shared" si="371"/>
        <v>b</v>
      </c>
      <c r="B539" s="3"/>
      <c r="C539" s="9" t="s">
        <v>12</v>
      </c>
      <c r="D539" s="15">
        <f t="shared" si="396"/>
        <v>0</v>
      </c>
      <c r="E539" s="15">
        <v>0</v>
      </c>
      <c r="F539" s="15">
        <v>0</v>
      </c>
      <c r="G539" s="15">
        <f t="shared" si="397"/>
        <v>0</v>
      </c>
      <c r="H539" s="15">
        <v>0</v>
      </c>
      <c r="I539" s="15">
        <v>0</v>
      </c>
      <c r="J539" s="15">
        <f t="shared" si="398"/>
        <v>0</v>
      </c>
      <c r="K539" s="15">
        <v>0</v>
      </c>
      <c r="L539" s="15">
        <v>0</v>
      </c>
      <c r="M539" s="15">
        <f t="shared" si="399"/>
        <v>0</v>
      </c>
      <c r="N539" s="15">
        <v>0</v>
      </c>
      <c r="O539" s="15">
        <v>0</v>
      </c>
      <c r="P539" s="15">
        <f t="shared" si="400"/>
        <v>0</v>
      </c>
      <c r="Q539" s="15">
        <v>0</v>
      </c>
      <c r="R539" s="15">
        <v>0</v>
      </c>
      <c r="S539" s="15">
        <f t="shared" si="401"/>
        <v>0</v>
      </c>
      <c r="T539" s="15">
        <v>0</v>
      </c>
      <c r="U539" s="15">
        <v>0</v>
      </c>
      <c r="V539" s="15">
        <f t="shared" si="402"/>
        <v>0</v>
      </c>
      <c r="W539" s="15">
        <v>0</v>
      </c>
      <c r="X539" s="15">
        <v>0</v>
      </c>
      <c r="Y539" s="5"/>
      <c r="Z539" s="5"/>
    </row>
    <row r="540" spans="1:26" s="8" customFormat="1" ht="16.5" thickTop="1" thickBot="1">
      <c r="A540" s="13" t="str">
        <f t="shared" si="371"/>
        <v>b</v>
      </c>
      <c r="B540" s="3"/>
      <c r="C540" s="9" t="s">
        <v>13</v>
      </c>
      <c r="D540" s="15">
        <f t="shared" si="396"/>
        <v>0</v>
      </c>
      <c r="E540" s="15">
        <v>0</v>
      </c>
      <c r="F540" s="15">
        <v>0</v>
      </c>
      <c r="G540" s="15">
        <f t="shared" si="397"/>
        <v>0</v>
      </c>
      <c r="H540" s="15">
        <v>0</v>
      </c>
      <c r="I540" s="15">
        <v>0</v>
      </c>
      <c r="J540" s="15">
        <f t="shared" si="398"/>
        <v>0</v>
      </c>
      <c r="K540" s="15">
        <v>0</v>
      </c>
      <c r="L540" s="15">
        <v>0</v>
      </c>
      <c r="M540" s="15">
        <f t="shared" si="399"/>
        <v>0</v>
      </c>
      <c r="N540" s="15">
        <v>0</v>
      </c>
      <c r="O540" s="15">
        <v>0</v>
      </c>
      <c r="P540" s="15">
        <f t="shared" si="400"/>
        <v>0</v>
      </c>
      <c r="Q540" s="15">
        <v>0</v>
      </c>
      <c r="R540" s="15">
        <v>0</v>
      </c>
      <c r="S540" s="15">
        <f t="shared" si="401"/>
        <v>0</v>
      </c>
      <c r="T540" s="15">
        <v>0</v>
      </c>
      <c r="U540" s="15">
        <v>0</v>
      </c>
      <c r="V540" s="15">
        <f t="shared" si="402"/>
        <v>0</v>
      </c>
      <c r="W540" s="15">
        <v>0</v>
      </c>
      <c r="X540" s="15">
        <v>0</v>
      </c>
      <c r="Y540" s="5"/>
      <c r="Z540" s="5"/>
    </row>
    <row r="541" spans="1:26" ht="16.5" thickTop="1" thickBot="1">
      <c r="A541" s="13" t="str">
        <f t="shared" si="371"/>
        <v>a</v>
      </c>
      <c r="B541" s="3" t="s">
        <v>0</v>
      </c>
      <c r="C541" s="10" t="s">
        <v>14</v>
      </c>
      <c r="D541" s="16">
        <f t="shared" si="396"/>
        <v>14744</v>
      </c>
      <c r="E541" s="16">
        <f>E542+E543+E544+E545+E546+E547</f>
        <v>14744</v>
      </c>
      <c r="F541" s="16">
        <f>F542+F543+F544+F545+F546+F547</f>
        <v>0</v>
      </c>
      <c r="G541" s="16">
        <f t="shared" si="397"/>
        <v>40000</v>
      </c>
      <c r="H541" s="16">
        <f>H542+H543+H544+H545+H546+H547</f>
        <v>40000</v>
      </c>
      <c r="I541" s="16">
        <f>I542+I543+I544+I545+I546+I547</f>
        <v>0</v>
      </c>
      <c r="J541" s="16">
        <f t="shared" si="398"/>
        <v>40000</v>
      </c>
      <c r="K541" s="16">
        <f>K542+K543+K544+K545+K546+K547</f>
        <v>40000</v>
      </c>
      <c r="L541" s="16">
        <f>L542+L543+L544+L545+L546+L547</f>
        <v>0</v>
      </c>
      <c r="M541" s="16">
        <f t="shared" si="399"/>
        <v>0</v>
      </c>
      <c r="N541" s="16">
        <f>N542+N543+N544+N545+N546+N547</f>
        <v>0</v>
      </c>
      <c r="O541" s="16">
        <f>O542+O543+O544+O545+O546+O547</f>
        <v>0</v>
      </c>
      <c r="P541" s="16">
        <f t="shared" si="400"/>
        <v>38000</v>
      </c>
      <c r="Q541" s="16">
        <f>Q542+Q543+Q544+Q545+Q546+Q547</f>
        <v>38000</v>
      </c>
      <c r="R541" s="16">
        <f>R542+R543+R544+R545+R546+R547</f>
        <v>0</v>
      </c>
      <c r="S541" s="16">
        <f t="shared" si="401"/>
        <v>38000</v>
      </c>
      <c r="T541" s="16">
        <f>T542+T543+T544+T545+T546+T547</f>
        <v>38000</v>
      </c>
      <c r="U541" s="16">
        <f>U542+U543+U544+U545+U546+U547</f>
        <v>0</v>
      </c>
      <c r="V541" s="16">
        <f t="shared" si="402"/>
        <v>0</v>
      </c>
      <c r="W541" s="16">
        <f>W542+W543+W544+W545+W546+W547</f>
        <v>0</v>
      </c>
      <c r="X541" s="16">
        <f>X542+X543+X544+X545+X546+X547</f>
        <v>0</v>
      </c>
      <c r="Y541" s="2"/>
      <c r="Z541" s="2"/>
    </row>
    <row r="542" spans="1:26" s="8" customFormat="1" ht="16.5" thickTop="1" thickBot="1">
      <c r="A542" s="13" t="str">
        <f t="shared" si="371"/>
        <v>b</v>
      </c>
      <c r="B542" s="3"/>
      <c r="C542" s="4" t="s">
        <v>182</v>
      </c>
      <c r="D542" s="17">
        <f t="shared" si="396"/>
        <v>0</v>
      </c>
      <c r="E542" s="17"/>
      <c r="F542" s="17"/>
      <c r="G542" s="17">
        <f t="shared" si="397"/>
        <v>0</v>
      </c>
      <c r="H542" s="17"/>
      <c r="I542" s="17"/>
      <c r="J542" s="17">
        <f t="shared" si="398"/>
        <v>0</v>
      </c>
      <c r="K542" s="17"/>
      <c r="L542" s="17"/>
      <c r="M542" s="17">
        <f t="shared" si="399"/>
        <v>0</v>
      </c>
      <c r="N542" s="17"/>
      <c r="O542" s="17"/>
      <c r="P542" s="17">
        <f t="shared" si="400"/>
        <v>0</v>
      </c>
      <c r="Q542" s="17"/>
      <c r="R542" s="17"/>
      <c r="S542" s="17">
        <f t="shared" si="401"/>
        <v>0</v>
      </c>
      <c r="T542" s="17"/>
      <c r="U542" s="17"/>
      <c r="V542" s="17">
        <f t="shared" si="402"/>
        <v>0</v>
      </c>
      <c r="W542" s="17"/>
      <c r="X542" s="17"/>
      <c r="Y542" s="2"/>
      <c r="Z542" s="2"/>
    </row>
    <row r="543" spans="1:26" s="8" customFormat="1" ht="16.5" thickTop="1" thickBot="1">
      <c r="A543" s="13" t="str">
        <f t="shared" si="371"/>
        <v>b</v>
      </c>
      <c r="B543" s="3"/>
      <c r="C543" s="4" t="s">
        <v>133</v>
      </c>
      <c r="D543" s="17">
        <f t="shared" si="396"/>
        <v>0</v>
      </c>
      <c r="E543" s="17"/>
      <c r="F543" s="17"/>
      <c r="G543" s="17">
        <f t="shared" si="397"/>
        <v>0</v>
      </c>
      <c r="H543" s="17"/>
      <c r="I543" s="17"/>
      <c r="J543" s="17">
        <f t="shared" si="398"/>
        <v>0</v>
      </c>
      <c r="K543" s="17"/>
      <c r="L543" s="17"/>
      <c r="M543" s="17">
        <f t="shared" si="399"/>
        <v>0</v>
      </c>
      <c r="N543" s="17"/>
      <c r="O543" s="17"/>
      <c r="P543" s="17">
        <f t="shared" si="400"/>
        <v>0</v>
      </c>
      <c r="Q543" s="17"/>
      <c r="R543" s="17"/>
      <c r="S543" s="17">
        <f t="shared" si="401"/>
        <v>0</v>
      </c>
      <c r="T543" s="17"/>
      <c r="U543" s="17"/>
      <c r="V543" s="17">
        <f t="shared" si="402"/>
        <v>0</v>
      </c>
      <c r="W543" s="17"/>
      <c r="X543" s="17"/>
      <c r="Y543" s="2"/>
      <c r="Z543" s="2"/>
    </row>
    <row r="544" spans="1:26" s="8" customFormat="1" ht="16.5" thickTop="1" thickBot="1">
      <c r="A544" s="13" t="str">
        <f t="shared" si="371"/>
        <v>b</v>
      </c>
      <c r="B544" s="3"/>
      <c r="C544" s="4" t="s">
        <v>132</v>
      </c>
      <c r="D544" s="17">
        <f t="shared" si="396"/>
        <v>0</v>
      </c>
      <c r="E544" s="17"/>
      <c r="F544" s="17"/>
      <c r="G544" s="17">
        <f t="shared" si="397"/>
        <v>0</v>
      </c>
      <c r="H544" s="17"/>
      <c r="I544" s="17"/>
      <c r="J544" s="17">
        <f t="shared" si="398"/>
        <v>0</v>
      </c>
      <c r="K544" s="17"/>
      <c r="L544" s="17"/>
      <c r="M544" s="17">
        <f t="shared" si="399"/>
        <v>0</v>
      </c>
      <c r="N544" s="17"/>
      <c r="O544" s="17"/>
      <c r="P544" s="17">
        <f t="shared" si="400"/>
        <v>0</v>
      </c>
      <c r="Q544" s="17"/>
      <c r="R544" s="17"/>
      <c r="S544" s="17">
        <f t="shared" si="401"/>
        <v>0</v>
      </c>
      <c r="T544" s="17"/>
      <c r="U544" s="17"/>
      <c r="V544" s="17">
        <f t="shared" si="402"/>
        <v>0</v>
      </c>
      <c r="W544" s="17"/>
      <c r="X544" s="17"/>
      <c r="Y544" s="2"/>
      <c r="Z544" s="2"/>
    </row>
    <row r="545" spans="1:26" s="8" customFormat="1" ht="16.5" thickTop="1" thickBot="1">
      <c r="A545" s="13" t="str">
        <f t="shared" si="371"/>
        <v>b</v>
      </c>
      <c r="B545" s="3"/>
      <c r="C545" s="4" t="s">
        <v>148</v>
      </c>
      <c r="D545" s="17">
        <f t="shared" si="396"/>
        <v>0</v>
      </c>
      <c r="E545" s="17"/>
      <c r="F545" s="17"/>
      <c r="G545" s="17">
        <f t="shared" si="397"/>
        <v>0</v>
      </c>
      <c r="H545" s="17"/>
      <c r="I545" s="17"/>
      <c r="J545" s="17">
        <f t="shared" si="398"/>
        <v>0</v>
      </c>
      <c r="K545" s="17"/>
      <c r="L545" s="17"/>
      <c r="M545" s="17">
        <f t="shared" si="399"/>
        <v>0</v>
      </c>
      <c r="N545" s="17"/>
      <c r="O545" s="17"/>
      <c r="P545" s="17">
        <f t="shared" si="400"/>
        <v>0</v>
      </c>
      <c r="Q545" s="17"/>
      <c r="R545" s="17"/>
      <c r="S545" s="17">
        <f t="shared" si="401"/>
        <v>0</v>
      </c>
      <c r="T545" s="17"/>
      <c r="U545" s="17"/>
      <c r="V545" s="17">
        <f t="shared" si="402"/>
        <v>0</v>
      </c>
      <c r="W545" s="17"/>
      <c r="X545" s="17"/>
      <c r="Y545" s="2"/>
      <c r="Z545" s="2"/>
    </row>
    <row r="546" spans="1:26" ht="16.5" thickTop="1" thickBot="1">
      <c r="A546" s="13" t="str">
        <f t="shared" si="371"/>
        <v>a</v>
      </c>
      <c r="B546" s="3" t="s">
        <v>0</v>
      </c>
      <c r="C546" s="4" t="s">
        <v>134</v>
      </c>
      <c r="D546" s="17">
        <f t="shared" si="396"/>
        <v>14744</v>
      </c>
      <c r="E546" s="17">
        <v>14744</v>
      </c>
      <c r="F546" s="17"/>
      <c r="G546" s="17">
        <f t="shared" si="397"/>
        <v>40000</v>
      </c>
      <c r="H546" s="17">
        <v>40000</v>
      </c>
      <c r="I546" s="17"/>
      <c r="J546" s="17">
        <f t="shared" si="398"/>
        <v>40000</v>
      </c>
      <c r="K546" s="17">
        <v>40000</v>
      </c>
      <c r="L546" s="17"/>
      <c r="M546" s="17">
        <f t="shared" si="399"/>
        <v>0</v>
      </c>
      <c r="N546" s="17"/>
      <c r="O546" s="17"/>
      <c r="P546" s="17">
        <f t="shared" si="400"/>
        <v>38000</v>
      </c>
      <c r="Q546" s="17">
        <v>38000</v>
      </c>
      <c r="R546" s="17"/>
      <c r="S546" s="17">
        <f t="shared" si="401"/>
        <v>38000</v>
      </c>
      <c r="T546" s="17">
        <v>38000</v>
      </c>
      <c r="U546" s="17"/>
      <c r="V546" s="17">
        <f t="shared" si="402"/>
        <v>0</v>
      </c>
      <c r="W546" s="17"/>
      <c r="X546" s="17"/>
      <c r="Y546" s="2"/>
      <c r="Z546" s="2"/>
    </row>
    <row r="547" spans="1:26" s="8" customFormat="1" ht="16.5" thickTop="1" thickBot="1">
      <c r="A547" s="13" t="str">
        <f t="shared" si="371"/>
        <v>b</v>
      </c>
      <c r="B547" s="3"/>
      <c r="C547" s="4" t="s">
        <v>129</v>
      </c>
      <c r="D547" s="17">
        <f t="shared" si="396"/>
        <v>0</v>
      </c>
      <c r="E547" s="17">
        <f>E548+E549</f>
        <v>0</v>
      </c>
      <c r="F547" s="17">
        <f>F548+F549</f>
        <v>0</v>
      </c>
      <c r="G547" s="17">
        <f t="shared" si="397"/>
        <v>0</v>
      </c>
      <c r="H547" s="17">
        <f>H548+H549</f>
        <v>0</v>
      </c>
      <c r="I547" s="17">
        <f>I548+I549</f>
        <v>0</v>
      </c>
      <c r="J547" s="17">
        <f t="shared" si="398"/>
        <v>0</v>
      </c>
      <c r="K547" s="17">
        <f>K548+K549</f>
        <v>0</v>
      </c>
      <c r="L547" s="17">
        <f>L548+L549</f>
        <v>0</v>
      </c>
      <c r="M547" s="17">
        <f t="shared" si="399"/>
        <v>0</v>
      </c>
      <c r="N547" s="17">
        <f>N548+N549</f>
        <v>0</v>
      </c>
      <c r="O547" s="17">
        <f>O548+O549</f>
        <v>0</v>
      </c>
      <c r="P547" s="17">
        <f t="shared" si="400"/>
        <v>0</v>
      </c>
      <c r="Q547" s="17">
        <f>Q548+Q549</f>
        <v>0</v>
      </c>
      <c r="R547" s="17">
        <f>R548+R549</f>
        <v>0</v>
      </c>
      <c r="S547" s="17">
        <f t="shared" si="401"/>
        <v>0</v>
      </c>
      <c r="T547" s="17">
        <f>T548+T549</f>
        <v>0</v>
      </c>
      <c r="U547" s="17">
        <f>U548+U549</f>
        <v>0</v>
      </c>
      <c r="V547" s="17">
        <f t="shared" si="402"/>
        <v>0</v>
      </c>
      <c r="W547" s="17">
        <f>W548+W549</f>
        <v>0</v>
      </c>
      <c r="X547" s="17">
        <f>X548+X549</f>
        <v>0</v>
      </c>
      <c r="Y547" s="2"/>
      <c r="Z547" s="2"/>
    </row>
    <row r="548" spans="1:26" s="8" customFormat="1" ht="27" thickTop="1" thickBot="1">
      <c r="A548" s="13" t="str">
        <f t="shared" ref="A548:A611" si="403">IF((D548+E548+F548+G548+H548+I548+J548+K548+L548+P548+Q548+R548+V548+W548+X548)&gt;0,"a","b")</f>
        <v>b</v>
      </c>
      <c r="B548" s="3"/>
      <c r="C548" s="11" t="s">
        <v>15</v>
      </c>
      <c r="D548" s="19">
        <f t="shared" si="396"/>
        <v>0</v>
      </c>
      <c r="E548" s="19"/>
      <c r="F548" s="19"/>
      <c r="G548" s="19">
        <f t="shared" si="397"/>
        <v>0</v>
      </c>
      <c r="H548" s="19"/>
      <c r="I548" s="19"/>
      <c r="J548" s="19">
        <f t="shared" si="398"/>
        <v>0</v>
      </c>
      <c r="K548" s="19"/>
      <c r="L548" s="19"/>
      <c r="M548" s="19">
        <f t="shared" si="399"/>
        <v>0</v>
      </c>
      <c r="N548" s="19"/>
      <c r="O548" s="19"/>
      <c r="P548" s="19">
        <f t="shared" si="400"/>
        <v>0</v>
      </c>
      <c r="Q548" s="19"/>
      <c r="R548" s="19"/>
      <c r="S548" s="19">
        <f t="shared" si="401"/>
        <v>0</v>
      </c>
      <c r="T548" s="19"/>
      <c r="U548" s="19"/>
      <c r="V548" s="19">
        <f t="shared" si="402"/>
        <v>0</v>
      </c>
      <c r="W548" s="19"/>
      <c r="X548" s="19"/>
      <c r="Y548" s="2"/>
      <c r="Z548" s="2"/>
    </row>
    <row r="549" spans="1:26" s="8" customFormat="1" ht="27" thickTop="1" thickBot="1">
      <c r="A549" s="13" t="str">
        <f t="shared" si="403"/>
        <v>b</v>
      </c>
      <c r="B549" s="3"/>
      <c r="C549" s="11" t="s">
        <v>16</v>
      </c>
      <c r="D549" s="19">
        <f t="shared" si="396"/>
        <v>0</v>
      </c>
      <c r="E549" s="19"/>
      <c r="F549" s="19"/>
      <c r="G549" s="19">
        <f t="shared" si="397"/>
        <v>0</v>
      </c>
      <c r="H549" s="19"/>
      <c r="I549" s="19"/>
      <c r="J549" s="19">
        <f t="shared" si="398"/>
        <v>0</v>
      </c>
      <c r="K549" s="19"/>
      <c r="L549" s="19"/>
      <c r="M549" s="19">
        <f t="shared" si="399"/>
        <v>0</v>
      </c>
      <c r="N549" s="19"/>
      <c r="O549" s="19"/>
      <c r="P549" s="19">
        <f t="shared" si="400"/>
        <v>0</v>
      </c>
      <c r="Q549" s="19"/>
      <c r="R549" s="19"/>
      <c r="S549" s="19">
        <f t="shared" si="401"/>
        <v>0</v>
      </c>
      <c r="T549" s="19"/>
      <c r="U549" s="19"/>
      <c r="V549" s="19">
        <f t="shared" si="402"/>
        <v>0</v>
      </c>
      <c r="W549" s="19"/>
      <c r="X549" s="19"/>
      <c r="Y549" s="2"/>
      <c r="Z549" s="2"/>
    </row>
    <row r="550" spans="1:26" s="8" customFormat="1" ht="16.5" thickTop="1" thickBot="1">
      <c r="A550" s="13" t="str">
        <f t="shared" si="403"/>
        <v>b</v>
      </c>
      <c r="B550" s="3"/>
      <c r="C550" s="10" t="s">
        <v>17</v>
      </c>
      <c r="D550" s="16">
        <f t="shared" si="396"/>
        <v>0</v>
      </c>
      <c r="E550" s="16">
        <v>0</v>
      </c>
      <c r="F550" s="16">
        <v>0</v>
      </c>
      <c r="G550" s="16">
        <f t="shared" si="397"/>
        <v>0</v>
      </c>
      <c r="H550" s="16">
        <v>0</v>
      </c>
      <c r="I550" s="16">
        <v>0</v>
      </c>
      <c r="J550" s="16">
        <f t="shared" si="398"/>
        <v>0</v>
      </c>
      <c r="K550" s="16">
        <v>0</v>
      </c>
      <c r="L550" s="16">
        <v>0</v>
      </c>
      <c r="M550" s="16">
        <f t="shared" si="399"/>
        <v>0</v>
      </c>
      <c r="N550" s="16">
        <v>0</v>
      </c>
      <c r="O550" s="16">
        <v>0</v>
      </c>
      <c r="P550" s="16">
        <f t="shared" si="400"/>
        <v>0</v>
      </c>
      <c r="Q550" s="16">
        <v>0</v>
      </c>
      <c r="R550" s="16">
        <v>0</v>
      </c>
      <c r="S550" s="16">
        <f t="shared" si="401"/>
        <v>0</v>
      </c>
      <c r="T550" s="16">
        <v>0</v>
      </c>
      <c r="U550" s="16">
        <v>0</v>
      </c>
      <c r="V550" s="16">
        <f t="shared" si="402"/>
        <v>0</v>
      </c>
      <c r="W550" s="16">
        <v>0</v>
      </c>
      <c r="X550" s="16">
        <v>0</v>
      </c>
      <c r="Y550" s="2"/>
      <c r="Z550" s="2"/>
    </row>
    <row r="551" spans="1:26" s="8" customFormat="1" ht="16.5" thickTop="1" thickBot="1">
      <c r="A551" s="13" t="str">
        <f t="shared" si="403"/>
        <v>b</v>
      </c>
      <c r="B551" s="3"/>
      <c r="C551" s="10" t="s">
        <v>18</v>
      </c>
      <c r="D551" s="16">
        <f t="shared" si="396"/>
        <v>0</v>
      </c>
      <c r="E551" s="16">
        <v>0</v>
      </c>
      <c r="F551" s="16">
        <v>0</v>
      </c>
      <c r="G551" s="16">
        <f t="shared" si="397"/>
        <v>0</v>
      </c>
      <c r="H551" s="16">
        <v>0</v>
      </c>
      <c r="I551" s="16">
        <v>0</v>
      </c>
      <c r="J551" s="16">
        <f t="shared" si="398"/>
        <v>0</v>
      </c>
      <c r="K551" s="16">
        <v>0</v>
      </c>
      <c r="L551" s="16">
        <v>0</v>
      </c>
      <c r="M551" s="16">
        <f t="shared" si="399"/>
        <v>0</v>
      </c>
      <c r="N551" s="16">
        <v>0</v>
      </c>
      <c r="O551" s="16">
        <v>0</v>
      </c>
      <c r="P551" s="16">
        <f t="shared" si="400"/>
        <v>0</v>
      </c>
      <c r="Q551" s="16">
        <v>0</v>
      </c>
      <c r="R551" s="16">
        <v>0</v>
      </c>
      <c r="S551" s="16">
        <f t="shared" si="401"/>
        <v>0</v>
      </c>
      <c r="T551" s="16">
        <v>0</v>
      </c>
      <c r="U551" s="16">
        <v>0</v>
      </c>
      <c r="V551" s="16">
        <f t="shared" si="402"/>
        <v>0</v>
      </c>
      <c r="W551" s="16">
        <v>0</v>
      </c>
      <c r="X551" s="16">
        <v>0</v>
      </c>
      <c r="Y551" s="2"/>
      <c r="Z551" s="2"/>
    </row>
    <row r="552" spans="1:26" ht="16.5" thickTop="1" thickBot="1">
      <c r="A552" s="13" t="str">
        <f t="shared" si="403"/>
        <v>a</v>
      </c>
      <c r="B552" s="3" t="s">
        <v>57</v>
      </c>
      <c r="C552" s="6" t="s">
        <v>219</v>
      </c>
      <c r="D552" s="14">
        <f t="shared" si="396"/>
        <v>3545045.8</v>
      </c>
      <c r="E552" s="14">
        <f>E555+E564+E565</f>
        <v>3545045.8</v>
      </c>
      <c r="F552" s="14">
        <f>F555+F564+F565</f>
        <v>0</v>
      </c>
      <c r="G552" s="14">
        <f t="shared" si="397"/>
        <v>6500000</v>
      </c>
      <c r="H552" s="14">
        <f>H555+H564+H565</f>
        <v>6500000</v>
      </c>
      <c r="I552" s="14">
        <f>I555+I564+I565</f>
        <v>0</v>
      </c>
      <c r="J552" s="14">
        <f t="shared" si="398"/>
        <v>6258300</v>
      </c>
      <c r="K552" s="14">
        <f>K555+K564+K565</f>
        <v>6258300</v>
      </c>
      <c r="L552" s="14">
        <f>L555+L564+L565</f>
        <v>0</v>
      </c>
      <c r="M552" s="14">
        <f t="shared" si="399"/>
        <v>0</v>
      </c>
      <c r="N552" s="14">
        <f>N555+N564+N565</f>
        <v>0</v>
      </c>
      <c r="O552" s="14">
        <f>O555+O564+O565</f>
        <v>0</v>
      </c>
      <c r="P552" s="14">
        <f t="shared" si="400"/>
        <v>6782000</v>
      </c>
      <c r="Q552" s="14">
        <f>Q555+Q564+Q565</f>
        <v>6782000</v>
      </c>
      <c r="R552" s="14">
        <f>R555+R564+R565</f>
        <v>0</v>
      </c>
      <c r="S552" s="14">
        <f t="shared" si="401"/>
        <v>6782000</v>
      </c>
      <c r="T552" s="14">
        <f>T555+T564+T565</f>
        <v>6782000</v>
      </c>
      <c r="U552" s="14">
        <f>U555+U564+U565</f>
        <v>0</v>
      </c>
      <c r="V552" s="14">
        <f t="shared" si="402"/>
        <v>0</v>
      </c>
      <c r="W552" s="14">
        <f>W555+W564+W565</f>
        <v>0</v>
      </c>
      <c r="X552" s="14">
        <f>X555+X564+X565</f>
        <v>0</v>
      </c>
      <c r="Y552" s="5" t="s">
        <v>135</v>
      </c>
      <c r="Z552" s="5" t="s">
        <v>202</v>
      </c>
    </row>
    <row r="553" spans="1:26" s="8" customFormat="1" ht="16.5" thickTop="1" thickBot="1">
      <c r="A553" s="13" t="str">
        <f t="shared" si="403"/>
        <v>b</v>
      </c>
      <c r="B553" s="3"/>
      <c r="C553" s="9" t="s">
        <v>12</v>
      </c>
      <c r="D553" s="15">
        <f t="shared" si="396"/>
        <v>0</v>
      </c>
      <c r="E553" s="15">
        <v>0</v>
      </c>
      <c r="F553" s="15">
        <v>0</v>
      </c>
      <c r="G553" s="15">
        <f t="shared" si="397"/>
        <v>0</v>
      </c>
      <c r="H553" s="15">
        <v>0</v>
      </c>
      <c r="I553" s="15">
        <v>0</v>
      </c>
      <c r="J553" s="15">
        <f t="shared" si="398"/>
        <v>0</v>
      </c>
      <c r="K553" s="15">
        <v>0</v>
      </c>
      <c r="L553" s="15">
        <v>0</v>
      </c>
      <c r="M553" s="15">
        <f t="shared" si="399"/>
        <v>0</v>
      </c>
      <c r="N553" s="15">
        <v>0</v>
      </c>
      <c r="O553" s="15">
        <v>0</v>
      </c>
      <c r="P553" s="15">
        <f t="shared" si="400"/>
        <v>0</v>
      </c>
      <c r="Q553" s="15">
        <v>0</v>
      </c>
      <c r="R553" s="15">
        <v>0</v>
      </c>
      <c r="S553" s="15">
        <f t="shared" si="401"/>
        <v>0</v>
      </c>
      <c r="T553" s="15">
        <v>0</v>
      </c>
      <c r="U553" s="15">
        <v>0</v>
      </c>
      <c r="V553" s="15">
        <f t="shared" si="402"/>
        <v>0</v>
      </c>
      <c r="W553" s="15">
        <v>0</v>
      </c>
      <c r="X553" s="15">
        <v>0</v>
      </c>
      <c r="Y553" s="5"/>
      <c r="Z553" s="5"/>
    </row>
    <row r="554" spans="1:26" s="8" customFormat="1" ht="16.5" thickTop="1" thickBot="1">
      <c r="A554" s="13" t="str">
        <f t="shared" si="403"/>
        <v>b</v>
      </c>
      <c r="B554" s="3"/>
      <c r="C554" s="9" t="s">
        <v>13</v>
      </c>
      <c r="D554" s="15">
        <f t="shared" si="396"/>
        <v>0</v>
      </c>
      <c r="E554" s="15">
        <v>0</v>
      </c>
      <c r="F554" s="15">
        <v>0</v>
      </c>
      <c r="G554" s="15">
        <f t="shared" si="397"/>
        <v>0</v>
      </c>
      <c r="H554" s="15">
        <v>0</v>
      </c>
      <c r="I554" s="15">
        <v>0</v>
      </c>
      <c r="J554" s="15">
        <f t="shared" si="398"/>
        <v>0</v>
      </c>
      <c r="K554" s="15">
        <v>0</v>
      </c>
      <c r="L554" s="15">
        <v>0</v>
      </c>
      <c r="M554" s="15">
        <f t="shared" si="399"/>
        <v>0</v>
      </c>
      <c r="N554" s="15">
        <v>0</v>
      </c>
      <c r="O554" s="15">
        <v>0</v>
      </c>
      <c r="P554" s="15">
        <f t="shared" si="400"/>
        <v>0</v>
      </c>
      <c r="Q554" s="15">
        <v>0</v>
      </c>
      <c r="R554" s="15">
        <v>0</v>
      </c>
      <c r="S554" s="15">
        <f t="shared" si="401"/>
        <v>0</v>
      </c>
      <c r="T554" s="15">
        <v>0</v>
      </c>
      <c r="U554" s="15">
        <v>0</v>
      </c>
      <c r="V554" s="15">
        <f t="shared" si="402"/>
        <v>0</v>
      </c>
      <c r="W554" s="15">
        <v>0</v>
      </c>
      <c r="X554" s="15">
        <v>0</v>
      </c>
      <c r="Y554" s="5"/>
      <c r="Z554" s="5"/>
    </row>
    <row r="555" spans="1:26" ht="16.5" thickTop="1" thickBot="1">
      <c r="A555" s="13" t="str">
        <f t="shared" si="403"/>
        <v>a</v>
      </c>
      <c r="B555" s="3" t="s">
        <v>0</v>
      </c>
      <c r="C555" s="10" t="s">
        <v>14</v>
      </c>
      <c r="D555" s="16">
        <f t="shared" si="396"/>
        <v>3545045.8</v>
      </c>
      <c r="E555" s="16">
        <f>E556+E557+E558+E559+E560+E561</f>
        <v>3545045.8</v>
      </c>
      <c r="F555" s="16">
        <f>F556+F557+F558+F559+F560+F561</f>
        <v>0</v>
      </c>
      <c r="G555" s="16">
        <f t="shared" si="397"/>
        <v>6500000</v>
      </c>
      <c r="H555" s="16">
        <f>H556+H557+H558+H559+H560+H561</f>
        <v>6500000</v>
      </c>
      <c r="I555" s="16">
        <f>I556+I557+I558+I559+I560+I561</f>
        <v>0</v>
      </c>
      <c r="J555" s="16">
        <f t="shared" si="398"/>
        <v>6258300</v>
      </c>
      <c r="K555" s="16">
        <f>K556+K557+K558+K559+K560+K561</f>
        <v>6258300</v>
      </c>
      <c r="L555" s="16">
        <f>L556+L557+L558+L559+L560+L561</f>
        <v>0</v>
      </c>
      <c r="M555" s="16">
        <f t="shared" si="399"/>
        <v>0</v>
      </c>
      <c r="N555" s="16">
        <f>N556+N557+N558+N559+N560+N561</f>
        <v>0</v>
      </c>
      <c r="O555" s="16">
        <f>O556+O557+O558+O559+O560+O561</f>
        <v>0</v>
      </c>
      <c r="P555" s="16">
        <f t="shared" si="400"/>
        <v>6782000</v>
      </c>
      <c r="Q555" s="16">
        <f>Q556+Q557+Q558+Q559+Q560+Q561</f>
        <v>6782000</v>
      </c>
      <c r="R555" s="16">
        <f>R556+R557+R558+R559+R560+R561</f>
        <v>0</v>
      </c>
      <c r="S555" s="16">
        <f t="shared" si="401"/>
        <v>6782000</v>
      </c>
      <c r="T555" s="16">
        <f>T556+T557+T558+T559+T560+T561</f>
        <v>6782000</v>
      </c>
      <c r="U555" s="16">
        <f>U556+U557+U558+U559+U560+U561</f>
        <v>0</v>
      </c>
      <c r="V555" s="16">
        <f t="shared" si="402"/>
        <v>0</v>
      </c>
      <c r="W555" s="16">
        <f>W556+W557+W558+W559+W560+W561</f>
        <v>0</v>
      </c>
      <c r="X555" s="16">
        <f>X556+X557+X558+X559+X560+X561</f>
        <v>0</v>
      </c>
      <c r="Y555" s="2"/>
      <c r="Z555" s="2"/>
    </row>
    <row r="556" spans="1:26" s="8" customFormat="1" ht="16.5" thickTop="1" thickBot="1">
      <c r="A556" s="13" t="str">
        <f t="shared" si="403"/>
        <v>b</v>
      </c>
      <c r="B556" s="3"/>
      <c r="C556" s="4" t="s">
        <v>182</v>
      </c>
      <c r="D556" s="17">
        <f t="shared" si="396"/>
        <v>0</v>
      </c>
      <c r="E556" s="17"/>
      <c r="F556" s="17"/>
      <c r="G556" s="17">
        <f t="shared" si="397"/>
        <v>0</v>
      </c>
      <c r="H556" s="17"/>
      <c r="I556" s="17"/>
      <c r="J556" s="17">
        <f t="shared" si="398"/>
        <v>0</v>
      </c>
      <c r="K556" s="17"/>
      <c r="L556" s="17"/>
      <c r="M556" s="17">
        <f t="shared" si="399"/>
        <v>0</v>
      </c>
      <c r="N556" s="17"/>
      <c r="O556" s="17"/>
      <c r="P556" s="17">
        <f t="shared" si="400"/>
        <v>0</v>
      </c>
      <c r="Q556" s="17"/>
      <c r="R556" s="17"/>
      <c r="S556" s="17">
        <f t="shared" si="401"/>
        <v>0</v>
      </c>
      <c r="T556" s="17"/>
      <c r="U556" s="17"/>
      <c r="V556" s="17">
        <f t="shared" si="402"/>
        <v>0</v>
      </c>
      <c r="W556" s="17"/>
      <c r="X556" s="17"/>
      <c r="Y556" s="2"/>
      <c r="Z556" s="2"/>
    </row>
    <row r="557" spans="1:26" s="8" customFormat="1" ht="16.5" thickTop="1" thickBot="1">
      <c r="A557" s="13" t="str">
        <f t="shared" si="403"/>
        <v>b</v>
      </c>
      <c r="B557" s="3"/>
      <c r="C557" s="4" t="s">
        <v>133</v>
      </c>
      <c r="D557" s="17">
        <f t="shared" si="396"/>
        <v>0</v>
      </c>
      <c r="E557" s="17"/>
      <c r="F557" s="17"/>
      <c r="G557" s="17">
        <f t="shared" si="397"/>
        <v>0</v>
      </c>
      <c r="H557" s="17"/>
      <c r="I557" s="17"/>
      <c r="J557" s="17">
        <f t="shared" si="398"/>
        <v>0</v>
      </c>
      <c r="K557" s="17"/>
      <c r="L557" s="17"/>
      <c r="M557" s="17">
        <f t="shared" si="399"/>
        <v>0</v>
      </c>
      <c r="N557" s="17"/>
      <c r="O557" s="17"/>
      <c r="P557" s="17">
        <f t="shared" si="400"/>
        <v>0</v>
      </c>
      <c r="Q557" s="17"/>
      <c r="R557" s="17"/>
      <c r="S557" s="17">
        <f t="shared" si="401"/>
        <v>0</v>
      </c>
      <c r="T557" s="17"/>
      <c r="U557" s="17"/>
      <c r="V557" s="17">
        <f t="shared" si="402"/>
        <v>0</v>
      </c>
      <c r="W557" s="17"/>
      <c r="X557" s="17"/>
      <c r="Y557" s="2"/>
      <c r="Z557" s="2"/>
    </row>
    <row r="558" spans="1:26" s="8" customFormat="1" ht="16.5" thickTop="1" thickBot="1">
      <c r="A558" s="13" t="str">
        <f t="shared" si="403"/>
        <v>b</v>
      </c>
      <c r="B558" s="3"/>
      <c r="C558" s="4" t="s">
        <v>132</v>
      </c>
      <c r="D558" s="17">
        <f t="shared" si="396"/>
        <v>0</v>
      </c>
      <c r="E558" s="17"/>
      <c r="F558" s="17"/>
      <c r="G558" s="17">
        <f t="shared" si="397"/>
        <v>0</v>
      </c>
      <c r="H558" s="17"/>
      <c r="I558" s="17"/>
      <c r="J558" s="17">
        <f t="shared" si="398"/>
        <v>0</v>
      </c>
      <c r="K558" s="17"/>
      <c r="L558" s="17"/>
      <c r="M558" s="17">
        <f t="shared" si="399"/>
        <v>0</v>
      </c>
      <c r="N558" s="17"/>
      <c r="O558" s="17"/>
      <c r="P558" s="17">
        <f t="shared" si="400"/>
        <v>0</v>
      </c>
      <c r="Q558" s="17"/>
      <c r="R558" s="17"/>
      <c r="S558" s="17">
        <f t="shared" si="401"/>
        <v>0</v>
      </c>
      <c r="T558" s="17"/>
      <c r="U558" s="17"/>
      <c r="V558" s="17">
        <f t="shared" si="402"/>
        <v>0</v>
      </c>
      <c r="W558" s="17"/>
      <c r="X558" s="17"/>
      <c r="Y558" s="2"/>
      <c r="Z558" s="2"/>
    </row>
    <row r="559" spans="1:26" s="8" customFormat="1" ht="16.5" thickTop="1" thickBot="1">
      <c r="A559" s="13" t="str">
        <f t="shared" si="403"/>
        <v>b</v>
      </c>
      <c r="B559" s="3"/>
      <c r="C559" s="4" t="s">
        <v>148</v>
      </c>
      <c r="D559" s="17">
        <f t="shared" si="396"/>
        <v>0</v>
      </c>
      <c r="E559" s="17"/>
      <c r="F559" s="17"/>
      <c r="G559" s="17">
        <f t="shared" si="397"/>
        <v>0</v>
      </c>
      <c r="H559" s="17"/>
      <c r="I559" s="17"/>
      <c r="J559" s="17">
        <f t="shared" si="398"/>
        <v>0</v>
      </c>
      <c r="K559" s="17"/>
      <c r="L559" s="17"/>
      <c r="M559" s="17">
        <f t="shared" si="399"/>
        <v>0</v>
      </c>
      <c r="N559" s="17"/>
      <c r="O559" s="17"/>
      <c r="P559" s="17">
        <f t="shared" si="400"/>
        <v>0</v>
      </c>
      <c r="Q559" s="17"/>
      <c r="R559" s="17"/>
      <c r="S559" s="17">
        <f t="shared" si="401"/>
        <v>0</v>
      </c>
      <c r="T559" s="17"/>
      <c r="U559" s="17"/>
      <c r="V559" s="17">
        <f t="shared" si="402"/>
        <v>0</v>
      </c>
      <c r="W559" s="17"/>
      <c r="X559" s="17"/>
      <c r="Y559" s="2"/>
      <c r="Z559" s="2"/>
    </row>
    <row r="560" spans="1:26" ht="16.5" thickTop="1" thickBot="1">
      <c r="A560" s="13" t="str">
        <f t="shared" si="403"/>
        <v>a</v>
      </c>
      <c r="B560" s="3" t="s">
        <v>0</v>
      </c>
      <c r="C560" s="4" t="s">
        <v>134</v>
      </c>
      <c r="D560" s="17">
        <f t="shared" ref="D560:D623" si="404">E560+F560</f>
        <v>3545045.8</v>
      </c>
      <c r="E560" s="17">
        <v>3545045.8</v>
      </c>
      <c r="F560" s="17"/>
      <c r="G560" s="17">
        <f t="shared" ref="G560:G623" si="405">H560+I560</f>
        <v>6500000</v>
      </c>
      <c r="H560" s="17">
        <v>6500000</v>
      </c>
      <c r="I560" s="17"/>
      <c r="J560" s="17">
        <f t="shared" ref="J560:J623" si="406">K560+L560</f>
        <v>6258300</v>
      </c>
      <c r="K560" s="17">
        <v>6258300</v>
      </c>
      <c r="L560" s="17"/>
      <c r="M560" s="17">
        <f t="shared" ref="M560:M623" si="407">N560+O560</f>
        <v>0</v>
      </c>
      <c r="N560" s="17"/>
      <c r="O560" s="17"/>
      <c r="P560" s="17">
        <f t="shared" ref="P560:P623" si="408">Q560+R560</f>
        <v>6782000</v>
      </c>
      <c r="Q560" s="17">
        <v>6782000</v>
      </c>
      <c r="R560" s="17"/>
      <c r="S560" s="17">
        <f t="shared" ref="S560:S623" si="409">T560+U560</f>
        <v>6782000</v>
      </c>
      <c r="T560" s="17">
        <v>6782000</v>
      </c>
      <c r="U560" s="17"/>
      <c r="V560" s="17">
        <f t="shared" ref="V560:V623" si="410">W560+X560</f>
        <v>0</v>
      </c>
      <c r="W560" s="17"/>
      <c r="X560" s="17"/>
      <c r="Y560" s="2"/>
      <c r="Z560" s="2"/>
    </row>
    <row r="561" spans="1:26" s="8" customFormat="1" ht="16.5" thickTop="1" thickBot="1">
      <c r="A561" s="13" t="str">
        <f t="shared" si="403"/>
        <v>b</v>
      </c>
      <c r="B561" s="3"/>
      <c r="C561" s="4" t="s">
        <v>129</v>
      </c>
      <c r="D561" s="17">
        <f t="shared" si="404"/>
        <v>0</v>
      </c>
      <c r="E561" s="17">
        <f>E562+E563</f>
        <v>0</v>
      </c>
      <c r="F561" s="17">
        <f>F562+F563</f>
        <v>0</v>
      </c>
      <c r="G561" s="17">
        <f t="shared" si="405"/>
        <v>0</v>
      </c>
      <c r="H561" s="17">
        <f>H562+H563</f>
        <v>0</v>
      </c>
      <c r="I561" s="17">
        <f>I562+I563</f>
        <v>0</v>
      </c>
      <c r="J561" s="17">
        <f t="shared" si="406"/>
        <v>0</v>
      </c>
      <c r="K561" s="17">
        <f>K562+K563</f>
        <v>0</v>
      </c>
      <c r="L561" s="17">
        <f>L562+L563</f>
        <v>0</v>
      </c>
      <c r="M561" s="17">
        <f t="shared" si="407"/>
        <v>0</v>
      </c>
      <c r="N561" s="17">
        <f>N562+N563</f>
        <v>0</v>
      </c>
      <c r="O561" s="17">
        <f>O562+O563</f>
        <v>0</v>
      </c>
      <c r="P561" s="17">
        <f t="shared" si="408"/>
        <v>0</v>
      </c>
      <c r="Q561" s="17">
        <f>Q562+Q563</f>
        <v>0</v>
      </c>
      <c r="R561" s="17">
        <f>R562+R563</f>
        <v>0</v>
      </c>
      <c r="S561" s="17">
        <f t="shared" si="409"/>
        <v>0</v>
      </c>
      <c r="T561" s="17">
        <f>T562+T563</f>
        <v>0</v>
      </c>
      <c r="U561" s="17">
        <f>U562+U563</f>
        <v>0</v>
      </c>
      <c r="V561" s="17">
        <f t="shared" si="410"/>
        <v>0</v>
      </c>
      <c r="W561" s="17">
        <f>W562+W563</f>
        <v>0</v>
      </c>
      <c r="X561" s="17">
        <f>X562+X563</f>
        <v>0</v>
      </c>
      <c r="Y561" s="2"/>
      <c r="Z561" s="2"/>
    </row>
    <row r="562" spans="1:26" s="8" customFormat="1" ht="27" thickTop="1" thickBot="1">
      <c r="A562" s="13" t="str">
        <f t="shared" si="403"/>
        <v>b</v>
      </c>
      <c r="B562" s="3"/>
      <c r="C562" s="11" t="s">
        <v>15</v>
      </c>
      <c r="D562" s="19">
        <f t="shared" si="404"/>
        <v>0</v>
      </c>
      <c r="E562" s="19"/>
      <c r="F562" s="19"/>
      <c r="G562" s="19">
        <f t="shared" si="405"/>
        <v>0</v>
      </c>
      <c r="H562" s="19"/>
      <c r="I562" s="19"/>
      <c r="J562" s="19">
        <f t="shared" si="406"/>
        <v>0</v>
      </c>
      <c r="K562" s="19"/>
      <c r="L562" s="19"/>
      <c r="M562" s="19">
        <f t="shared" si="407"/>
        <v>0</v>
      </c>
      <c r="N562" s="19"/>
      <c r="O562" s="19"/>
      <c r="P562" s="19">
        <f t="shared" si="408"/>
        <v>0</v>
      </c>
      <c r="Q562" s="19"/>
      <c r="R562" s="19"/>
      <c r="S562" s="19">
        <f t="shared" si="409"/>
        <v>0</v>
      </c>
      <c r="T562" s="19"/>
      <c r="U562" s="19"/>
      <c r="V562" s="19">
        <f t="shared" si="410"/>
        <v>0</v>
      </c>
      <c r="W562" s="19"/>
      <c r="X562" s="19"/>
      <c r="Y562" s="2"/>
      <c r="Z562" s="2"/>
    </row>
    <row r="563" spans="1:26" s="8" customFormat="1" ht="27" thickTop="1" thickBot="1">
      <c r="A563" s="13" t="str">
        <f t="shared" si="403"/>
        <v>b</v>
      </c>
      <c r="B563" s="3"/>
      <c r="C563" s="11" t="s">
        <v>16</v>
      </c>
      <c r="D563" s="19">
        <f t="shared" si="404"/>
        <v>0</v>
      </c>
      <c r="E563" s="19"/>
      <c r="F563" s="19"/>
      <c r="G563" s="19">
        <f t="shared" si="405"/>
        <v>0</v>
      </c>
      <c r="H563" s="19"/>
      <c r="I563" s="19"/>
      <c r="J563" s="19">
        <f t="shared" si="406"/>
        <v>0</v>
      </c>
      <c r="K563" s="19"/>
      <c r="L563" s="19"/>
      <c r="M563" s="19">
        <f t="shared" si="407"/>
        <v>0</v>
      </c>
      <c r="N563" s="19"/>
      <c r="O563" s="19"/>
      <c r="P563" s="19">
        <f t="shared" si="408"/>
        <v>0</v>
      </c>
      <c r="Q563" s="19"/>
      <c r="R563" s="19"/>
      <c r="S563" s="19">
        <f t="shared" si="409"/>
        <v>0</v>
      </c>
      <c r="T563" s="19"/>
      <c r="U563" s="19"/>
      <c r="V563" s="19">
        <f t="shared" si="410"/>
        <v>0</v>
      </c>
      <c r="W563" s="19"/>
      <c r="X563" s="19"/>
      <c r="Y563" s="2"/>
      <c r="Z563" s="2"/>
    </row>
    <row r="564" spans="1:26" s="8" customFormat="1" ht="16.5" thickTop="1" thickBot="1">
      <c r="A564" s="13" t="str">
        <f t="shared" si="403"/>
        <v>b</v>
      </c>
      <c r="B564" s="3"/>
      <c r="C564" s="10" t="s">
        <v>17</v>
      </c>
      <c r="D564" s="16">
        <f t="shared" si="404"/>
        <v>0</v>
      </c>
      <c r="E564" s="16">
        <v>0</v>
      </c>
      <c r="F564" s="16">
        <v>0</v>
      </c>
      <c r="G564" s="16">
        <f t="shared" si="405"/>
        <v>0</v>
      </c>
      <c r="H564" s="16">
        <v>0</v>
      </c>
      <c r="I564" s="16">
        <v>0</v>
      </c>
      <c r="J564" s="16">
        <f t="shared" si="406"/>
        <v>0</v>
      </c>
      <c r="K564" s="16">
        <v>0</v>
      </c>
      <c r="L564" s="16">
        <v>0</v>
      </c>
      <c r="M564" s="16">
        <f t="shared" si="407"/>
        <v>0</v>
      </c>
      <c r="N564" s="16">
        <v>0</v>
      </c>
      <c r="O564" s="16">
        <v>0</v>
      </c>
      <c r="P564" s="16">
        <f t="shared" si="408"/>
        <v>0</v>
      </c>
      <c r="Q564" s="16">
        <v>0</v>
      </c>
      <c r="R564" s="16">
        <v>0</v>
      </c>
      <c r="S564" s="16">
        <f t="shared" si="409"/>
        <v>0</v>
      </c>
      <c r="T564" s="16">
        <v>0</v>
      </c>
      <c r="U564" s="16">
        <v>0</v>
      </c>
      <c r="V564" s="16">
        <f t="shared" si="410"/>
        <v>0</v>
      </c>
      <c r="W564" s="16">
        <v>0</v>
      </c>
      <c r="X564" s="16">
        <v>0</v>
      </c>
      <c r="Y564" s="2"/>
      <c r="Z564" s="2"/>
    </row>
    <row r="565" spans="1:26" s="8" customFormat="1" ht="16.5" thickTop="1" thickBot="1">
      <c r="A565" s="13" t="str">
        <f t="shared" si="403"/>
        <v>b</v>
      </c>
      <c r="B565" s="3"/>
      <c r="C565" s="10" t="s">
        <v>18</v>
      </c>
      <c r="D565" s="16">
        <f t="shared" si="404"/>
        <v>0</v>
      </c>
      <c r="E565" s="16">
        <v>0</v>
      </c>
      <c r="F565" s="16">
        <v>0</v>
      </c>
      <c r="G565" s="16">
        <f t="shared" si="405"/>
        <v>0</v>
      </c>
      <c r="H565" s="16">
        <v>0</v>
      </c>
      <c r="I565" s="16">
        <v>0</v>
      </c>
      <c r="J565" s="16">
        <f t="shared" si="406"/>
        <v>0</v>
      </c>
      <c r="K565" s="16">
        <v>0</v>
      </c>
      <c r="L565" s="16">
        <v>0</v>
      </c>
      <c r="M565" s="16">
        <f t="shared" si="407"/>
        <v>0</v>
      </c>
      <c r="N565" s="16">
        <v>0</v>
      </c>
      <c r="O565" s="16">
        <v>0</v>
      </c>
      <c r="P565" s="16">
        <f t="shared" si="408"/>
        <v>0</v>
      </c>
      <c r="Q565" s="16">
        <v>0</v>
      </c>
      <c r="R565" s="16">
        <v>0</v>
      </c>
      <c r="S565" s="16">
        <f t="shared" si="409"/>
        <v>0</v>
      </c>
      <c r="T565" s="16">
        <v>0</v>
      </c>
      <c r="U565" s="16">
        <v>0</v>
      </c>
      <c r="V565" s="16">
        <f t="shared" si="410"/>
        <v>0</v>
      </c>
      <c r="W565" s="16">
        <v>0</v>
      </c>
      <c r="X565" s="16">
        <v>0</v>
      </c>
      <c r="Y565" s="2"/>
      <c r="Z565" s="2"/>
    </row>
    <row r="566" spans="1:26" ht="16.5" thickTop="1" thickBot="1">
      <c r="A566" s="13" t="str">
        <f t="shared" si="403"/>
        <v>a</v>
      </c>
      <c r="B566" s="3" t="s">
        <v>58</v>
      </c>
      <c r="C566" s="6" t="s">
        <v>218</v>
      </c>
      <c r="D566" s="14">
        <f t="shared" si="404"/>
        <v>4479615.7699999996</v>
      </c>
      <c r="E566" s="14">
        <f>E569+E578+E579</f>
        <v>4479615.7699999996</v>
      </c>
      <c r="F566" s="14">
        <f>F569+F578+F579</f>
        <v>0</v>
      </c>
      <c r="G566" s="14">
        <f t="shared" si="405"/>
        <v>5500000</v>
      </c>
      <c r="H566" s="14">
        <f>H569+H578+H579</f>
        <v>5500000</v>
      </c>
      <c r="I566" s="14">
        <f>I569+I578+I579</f>
        <v>0</v>
      </c>
      <c r="J566" s="14">
        <f t="shared" si="406"/>
        <v>5278900</v>
      </c>
      <c r="K566" s="14">
        <f>K569+K578+K579</f>
        <v>5278900</v>
      </c>
      <c r="L566" s="14">
        <f>L569+L578+L579</f>
        <v>0</v>
      </c>
      <c r="M566" s="14">
        <f t="shared" si="407"/>
        <v>0</v>
      </c>
      <c r="N566" s="14">
        <f>N569+N578+N579</f>
        <v>0</v>
      </c>
      <c r="O566" s="14">
        <f>O569+O578+O579</f>
        <v>0</v>
      </c>
      <c r="P566" s="14">
        <f t="shared" si="408"/>
        <v>5600000</v>
      </c>
      <c r="Q566" s="14">
        <f>Q569+Q578+Q579</f>
        <v>5600000</v>
      </c>
      <c r="R566" s="14">
        <f>R569+R578+R579</f>
        <v>0</v>
      </c>
      <c r="S566" s="14">
        <f t="shared" si="409"/>
        <v>5600000</v>
      </c>
      <c r="T566" s="14">
        <f>T569+T578+T579</f>
        <v>5600000</v>
      </c>
      <c r="U566" s="14">
        <f>U569+U578+U579</f>
        <v>0</v>
      </c>
      <c r="V566" s="14">
        <f t="shared" si="410"/>
        <v>0</v>
      </c>
      <c r="W566" s="14">
        <f>W569+W578+W579</f>
        <v>0</v>
      </c>
      <c r="X566" s="14">
        <f>X569+X578+X579</f>
        <v>0</v>
      </c>
      <c r="Y566" s="5" t="s">
        <v>135</v>
      </c>
      <c r="Z566" s="5" t="s">
        <v>217</v>
      </c>
    </row>
    <row r="567" spans="1:26" s="8" customFormat="1" ht="16.5" thickTop="1" thickBot="1">
      <c r="A567" s="13" t="str">
        <f t="shared" si="403"/>
        <v>b</v>
      </c>
      <c r="B567" s="3"/>
      <c r="C567" s="9" t="s">
        <v>12</v>
      </c>
      <c r="D567" s="15">
        <f t="shared" si="404"/>
        <v>0</v>
      </c>
      <c r="E567" s="15">
        <v>0</v>
      </c>
      <c r="F567" s="15">
        <v>0</v>
      </c>
      <c r="G567" s="15">
        <f t="shared" si="405"/>
        <v>0</v>
      </c>
      <c r="H567" s="15">
        <v>0</v>
      </c>
      <c r="I567" s="15">
        <v>0</v>
      </c>
      <c r="J567" s="15">
        <f t="shared" si="406"/>
        <v>0</v>
      </c>
      <c r="K567" s="15">
        <v>0</v>
      </c>
      <c r="L567" s="15">
        <v>0</v>
      </c>
      <c r="M567" s="15">
        <f t="shared" si="407"/>
        <v>0</v>
      </c>
      <c r="N567" s="15">
        <v>0</v>
      </c>
      <c r="O567" s="15">
        <v>0</v>
      </c>
      <c r="P567" s="15">
        <f t="shared" si="408"/>
        <v>0</v>
      </c>
      <c r="Q567" s="15">
        <v>0</v>
      </c>
      <c r="R567" s="15">
        <v>0</v>
      </c>
      <c r="S567" s="15">
        <f t="shared" si="409"/>
        <v>0</v>
      </c>
      <c r="T567" s="15">
        <v>0</v>
      </c>
      <c r="U567" s="15">
        <v>0</v>
      </c>
      <c r="V567" s="15">
        <f t="shared" si="410"/>
        <v>0</v>
      </c>
      <c r="W567" s="15">
        <v>0</v>
      </c>
      <c r="X567" s="15">
        <v>0</v>
      </c>
      <c r="Y567" s="5"/>
      <c r="Z567" s="5"/>
    </row>
    <row r="568" spans="1:26" s="8" customFormat="1" ht="16.5" thickTop="1" thickBot="1">
      <c r="A568" s="13" t="str">
        <f t="shared" si="403"/>
        <v>b</v>
      </c>
      <c r="B568" s="3"/>
      <c r="C568" s="9" t="s">
        <v>13</v>
      </c>
      <c r="D568" s="15">
        <f t="shared" si="404"/>
        <v>0</v>
      </c>
      <c r="E568" s="15">
        <v>0</v>
      </c>
      <c r="F568" s="15">
        <v>0</v>
      </c>
      <c r="G568" s="15">
        <f t="shared" si="405"/>
        <v>0</v>
      </c>
      <c r="H568" s="15">
        <v>0</v>
      </c>
      <c r="I568" s="15">
        <v>0</v>
      </c>
      <c r="J568" s="15">
        <f t="shared" si="406"/>
        <v>0</v>
      </c>
      <c r="K568" s="15">
        <v>0</v>
      </c>
      <c r="L568" s="15">
        <v>0</v>
      </c>
      <c r="M568" s="15">
        <f t="shared" si="407"/>
        <v>0</v>
      </c>
      <c r="N568" s="15">
        <v>0</v>
      </c>
      <c r="O568" s="15">
        <v>0</v>
      </c>
      <c r="P568" s="15">
        <f t="shared" si="408"/>
        <v>0</v>
      </c>
      <c r="Q568" s="15">
        <v>0</v>
      </c>
      <c r="R568" s="15">
        <v>0</v>
      </c>
      <c r="S568" s="15">
        <f t="shared" si="409"/>
        <v>0</v>
      </c>
      <c r="T568" s="15">
        <v>0</v>
      </c>
      <c r="U568" s="15">
        <v>0</v>
      </c>
      <c r="V568" s="15">
        <f t="shared" si="410"/>
        <v>0</v>
      </c>
      <c r="W568" s="15">
        <v>0</v>
      </c>
      <c r="X568" s="15">
        <v>0</v>
      </c>
      <c r="Y568" s="5"/>
      <c r="Z568" s="5"/>
    </row>
    <row r="569" spans="1:26" s="8" customFormat="1" ht="16.5" thickTop="1" thickBot="1">
      <c r="A569" s="13" t="str">
        <f t="shared" si="403"/>
        <v>a</v>
      </c>
      <c r="B569" s="3"/>
      <c r="C569" s="10" t="s">
        <v>14</v>
      </c>
      <c r="D569" s="16">
        <f t="shared" si="404"/>
        <v>4479615.7699999996</v>
      </c>
      <c r="E569" s="16">
        <f>E570+E571+E572+E573+E574+E575</f>
        <v>4479615.7699999996</v>
      </c>
      <c r="F569" s="16">
        <f>F570+F571+F572+F573+F574+F575</f>
        <v>0</v>
      </c>
      <c r="G569" s="16">
        <f t="shared" si="405"/>
        <v>5500000</v>
      </c>
      <c r="H569" s="16">
        <f>H570+H571+H572+H573+H574+H575</f>
        <v>5500000</v>
      </c>
      <c r="I569" s="16">
        <f>I570+I571+I572+I573+I574+I575</f>
        <v>0</v>
      </c>
      <c r="J569" s="16">
        <f t="shared" si="406"/>
        <v>5278900</v>
      </c>
      <c r="K569" s="16">
        <f>K570+K571+K572+K573+K574+K575</f>
        <v>5278900</v>
      </c>
      <c r="L569" s="16">
        <f>L570+L571+L572+L573+L574+L575</f>
        <v>0</v>
      </c>
      <c r="M569" s="16">
        <f t="shared" si="407"/>
        <v>0</v>
      </c>
      <c r="N569" s="16">
        <f>N570+N571+N572+N573+N574+N575</f>
        <v>0</v>
      </c>
      <c r="O569" s="16">
        <f>O570+O571+O572+O573+O574+O575</f>
        <v>0</v>
      </c>
      <c r="P569" s="16">
        <f t="shared" si="408"/>
        <v>5600000</v>
      </c>
      <c r="Q569" s="16">
        <f>Q570+Q571+Q572+Q573+Q574+Q575</f>
        <v>5600000</v>
      </c>
      <c r="R569" s="16">
        <f>R570+R571+R572+R573+R574+R575</f>
        <v>0</v>
      </c>
      <c r="S569" s="16">
        <f t="shared" si="409"/>
        <v>5600000</v>
      </c>
      <c r="T569" s="16">
        <f>T570+T571+T572+T573+T574+T575</f>
        <v>5600000</v>
      </c>
      <c r="U569" s="16">
        <f>U570+U571+U572+U573+U574+U575</f>
        <v>0</v>
      </c>
      <c r="V569" s="16">
        <f t="shared" si="410"/>
        <v>0</v>
      </c>
      <c r="W569" s="16">
        <f>W570+W571+W572+W573+W574+W575</f>
        <v>0</v>
      </c>
      <c r="X569" s="16">
        <f>X570+X571+X572+X573+X574+X575</f>
        <v>0</v>
      </c>
      <c r="Y569" s="5"/>
      <c r="Z569" s="5"/>
    </row>
    <row r="570" spans="1:26" s="8" customFormat="1" ht="16.5" thickTop="1" thickBot="1">
      <c r="A570" s="13" t="str">
        <f t="shared" si="403"/>
        <v>b</v>
      </c>
      <c r="B570" s="3"/>
      <c r="C570" s="4" t="s">
        <v>182</v>
      </c>
      <c r="D570" s="17">
        <f t="shared" si="404"/>
        <v>0</v>
      </c>
      <c r="E570" s="17"/>
      <c r="F570" s="17"/>
      <c r="G570" s="17">
        <f t="shared" si="405"/>
        <v>0</v>
      </c>
      <c r="H570" s="17"/>
      <c r="I570" s="17"/>
      <c r="J570" s="17">
        <f t="shared" si="406"/>
        <v>0</v>
      </c>
      <c r="K570" s="17"/>
      <c r="L570" s="17"/>
      <c r="M570" s="17">
        <f t="shared" si="407"/>
        <v>0</v>
      </c>
      <c r="N570" s="17"/>
      <c r="O570" s="17"/>
      <c r="P570" s="17">
        <f t="shared" si="408"/>
        <v>0</v>
      </c>
      <c r="Q570" s="17"/>
      <c r="R570" s="17"/>
      <c r="S570" s="17">
        <f t="shared" si="409"/>
        <v>0</v>
      </c>
      <c r="T570" s="17"/>
      <c r="U570" s="17"/>
      <c r="V570" s="17">
        <f t="shared" si="410"/>
        <v>0</v>
      </c>
      <c r="W570" s="17"/>
      <c r="X570" s="17"/>
      <c r="Y570" s="5"/>
      <c r="Z570" s="5"/>
    </row>
    <row r="571" spans="1:26" s="8" customFormat="1" ht="16.5" thickTop="1" thickBot="1">
      <c r="A571" s="13" t="str">
        <f t="shared" si="403"/>
        <v>b</v>
      </c>
      <c r="B571" s="3"/>
      <c r="C571" s="4" t="s">
        <v>133</v>
      </c>
      <c r="D571" s="17">
        <f t="shared" si="404"/>
        <v>0</v>
      </c>
      <c r="E571" s="17"/>
      <c r="F571" s="17"/>
      <c r="G571" s="17">
        <f t="shared" si="405"/>
        <v>0</v>
      </c>
      <c r="H571" s="17"/>
      <c r="I571" s="17"/>
      <c r="J571" s="17">
        <f t="shared" si="406"/>
        <v>0</v>
      </c>
      <c r="K571" s="17"/>
      <c r="L571" s="17"/>
      <c r="M571" s="17">
        <f t="shared" si="407"/>
        <v>0</v>
      </c>
      <c r="N571" s="17"/>
      <c r="O571" s="17"/>
      <c r="P571" s="17">
        <f t="shared" si="408"/>
        <v>0</v>
      </c>
      <c r="Q571" s="17"/>
      <c r="R571" s="17"/>
      <c r="S571" s="17">
        <f t="shared" si="409"/>
        <v>0</v>
      </c>
      <c r="T571" s="17"/>
      <c r="U571" s="17"/>
      <c r="V571" s="17">
        <f t="shared" si="410"/>
        <v>0</v>
      </c>
      <c r="W571" s="17"/>
      <c r="X571" s="17"/>
      <c r="Y571" s="5"/>
      <c r="Z571" s="5"/>
    </row>
    <row r="572" spans="1:26" s="8" customFormat="1" ht="16.5" thickTop="1" thickBot="1">
      <c r="A572" s="13" t="str">
        <f t="shared" si="403"/>
        <v>b</v>
      </c>
      <c r="B572" s="3"/>
      <c r="C572" s="4" t="s">
        <v>132</v>
      </c>
      <c r="D572" s="17">
        <f t="shared" si="404"/>
        <v>0</v>
      </c>
      <c r="E572" s="17"/>
      <c r="F572" s="17"/>
      <c r="G572" s="17">
        <f t="shared" si="405"/>
        <v>0</v>
      </c>
      <c r="H572" s="17"/>
      <c r="I572" s="17"/>
      <c r="J572" s="17">
        <f t="shared" si="406"/>
        <v>0</v>
      </c>
      <c r="K572" s="17"/>
      <c r="L572" s="17"/>
      <c r="M572" s="17">
        <f t="shared" si="407"/>
        <v>0</v>
      </c>
      <c r="N572" s="17"/>
      <c r="O572" s="17"/>
      <c r="P572" s="17">
        <f t="shared" si="408"/>
        <v>0</v>
      </c>
      <c r="Q572" s="17"/>
      <c r="R572" s="17"/>
      <c r="S572" s="17">
        <f t="shared" si="409"/>
        <v>0</v>
      </c>
      <c r="T572" s="17"/>
      <c r="U572" s="17"/>
      <c r="V572" s="17">
        <f t="shared" si="410"/>
        <v>0</v>
      </c>
      <c r="W572" s="17"/>
      <c r="X572" s="17"/>
      <c r="Y572" s="5"/>
      <c r="Z572" s="5"/>
    </row>
    <row r="573" spans="1:26" s="8" customFormat="1" ht="16.5" thickTop="1" thickBot="1">
      <c r="A573" s="13" t="str">
        <f t="shared" si="403"/>
        <v>b</v>
      </c>
      <c r="B573" s="3"/>
      <c r="C573" s="4" t="s">
        <v>148</v>
      </c>
      <c r="D573" s="17">
        <f t="shared" si="404"/>
        <v>0</v>
      </c>
      <c r="E573" s="17"/>
      <c r="F573" s="17"/>
      <c r="G573" s="17">
        <f t="shared" si="405"/>
        <v>0</v>
      </c>
      <c r="H573" s="17"/>
      <c r="I573" s="17"/>
      <c r="J573" s="17">
        <f t="shared" si="406"/>
        <v>0</v>
      </c>
      <c r="K573" s="17"/>
      <c r="L573" s="17"/>
      <c r="M573" s="17">
        <f t="shared" si="407"/>
        <v>0</v>
      </c>
      <c r="N573" s="17"/>
      <c r="O573" s="17"/>
      <c r="P573" s="17">
        <f t="shared" si="408"/>
        <v>0</v>
      </c>
      <c r="Q573" s="17"/>
      <c r="R573" s="17"/>
      <c r="S573" s="17">
        <f t="shared" si="409"/>
        <v>0</v>
      </c>
      <c r="T573" s="17"/>
      <c r="U573" s="17"/>
      <c r="V573" s="17">
        <f t="shared" si="410"/>
        <v>0</v>
      </c>
      <c r="W573" s="17"/>
      <c r="X573" s="17"/>
      <c r="Y573" s="5"/>
      <c r="Z573" s="5"/>
    </row>
    <row r="574" spans="1:26" s="8" customFormat="1" ht="16.5" thickTop="1" thickBot="1">
      <c r="A574" s="13" t="str">
        <f t="shared" si="403"/>
        <v>b</v>
      </c>
      <c r="B574" s="3"/>
      <c r="C574" s="4" t="s">
        <v>134</v>
      </c>
      <c r="D574" s="17">
        <f t="shared" si="404"/>
        <v>0</v>
      </c>
      <c r="E574" s="17"/>
      <c r="F574" s="17"/>
      <c r="G574" s="17">
        <f t="shared" si="405"/>
        <v>0</v>
      </c>
      <c r="H574" s="17"/>
      <c r="I574" s="17"/>
      <c r="J574" s="17">
        <f t="shared" si="406"/>
        <v>0</v>
      </c>
      <c r="K574" s="17"/>
      <c r="L574" s="17"/>
      <c r="M574" s="17">
        <f t="shared" si="407"/>
        <v>0</v>
      </c>
      <c r="N574" s="17"/>
      <c r="O574" s="17"/>
      <c r="P574" s="17">
        <f t="shared" si="408"/>
        <v>0</v>
      </c>
      <c r="Q574" s="17"/>
      <c r="R574" s="17"/>
      <c r="S574" s="17">
        <f t="shared" si="409"/>
        <v>0</v>
      </c>
      <c r="T574" s="17"/>
      <c r="U574" s="17"/>
      <c r="V574" s="17">
        <f t="shared" si="410"/>
        <v>0</v>
      </c>
      <c r="W574" s="17"/>
      <c r="X574" s="17"/>
      <c r="Y574" s="5"/>
      <c r="Z574" s="5"/>
    </row>
    <row r="575" spans="1:26" ht="16.5" thickTop="1" thickBot="1">
      <c r="A575" s="13" t="str">
        <f t="shared" si="403"/>
        <v>a</v>
      </c>
      <c r="B575" s="3" t="s">
        <v>0</v>
      </c>
      <c r="C575" s="4" t="s">
        <v>129</v>
      </c>
      <c r="D575" s="17">
        <f t="shared" si="404"/>
        <v>4479615.7699999996</v>
      </c>
      <c r="E575" s="17">
        <f>E576+E577</f>
        <v>4479615.7699999996</v>
      </c>
      <c r="F575" s="17">
        <f>F576+F577</f>
        <v>0</v>
      </c>
      <c r="G575" s="17">
        <f t="shared" si="405"/>
        <v>5500000</v>
      </c>
      <c r="H575" s="17">
        <f>H576+H577</f>
        <v>5500000</v>
      </c>
      <c r="I575" s="17">
        <f>I576+I577</f>
        <v>0</v>
      </c>
      <c r="J575" s="17">
        <f t="shared" si="406"/>
        <v>5278900</v>
      </c>
      <c r="K575" s="17">
        <f>K576+K577</f>
        <v>5278900</v>
      </c>
      <c r="L575" s="17">
        <f>L576+L577</f>
        <v>0</v>
      </c>
      <c r="M575" s="17">
        <f t="shared" si="407"/>
        <v>0</v>
      </c>
      <c r="N575" s="17">
        <f>N576+N577</f>
        <v>0</v>
      </c>
      <c r="O575" s="17">
        <f>O576+O577</f>
        <v>0</v>
      </c>
      <c r="P575" s="17">
        <f t="shared" si="408"/>
        <v>5600000</v>
      </c>
      <c r="Q575" s="17">
        <f>Q576+Q577</f>
        <v>5600000</v>
      </c>
      <c r="R575" s="17">
        <f>R576+R577</f>
        <v>0</v>
      </c>
      <c r="S575" s="17">
        <f t="shared" si="409"/>
        <v>5600000</v>
      </c>
      <c r="T575" s="17">
        <f>T576+T577</f>
        <v>5600000</v>
      </c>
      <c r="U575" s="17">
        <f>U576+U577</f>
        <v>0</v>
      </c>
      <c r="V575" s="17">
        <f t="shared" si="410"/>
        <v>0</v>
      </c>
      <c r="W575" s="17">
        <f>W576+W577</f>
        <v>0</v>
      </c>
      <c r="X575" s="17">
        <f>X576+X577</f>
        <v>0</v>
      </c>
      <c r="Y575" s="2"/>
      <c r="Z575" s="2"/>
    </row>
    <row r="576" spans="1:26" ht="27" thickTop="1" thickBot="1">
      <c r="A576" s="13" t="str">
        <f t="shared" si="403"/>
        <v>a</v>
      </c>
      <c r="B576" s="3" t="s">
        <v>0</v>
      </c>
      <c r="C576" s="11" t="s">
        <v>15</v>
      </c>
      <c r="D576" s="19">
        <f t="shared" si="404"/>
        <v>4479615.7699999996</v>
      </c>
      <c r="E576" s="19">
        <v>4479615.7699999996</v>
      </c>
      <c r="F576" s="19"/>
      <c r="G576" s="19">
        <f t="shared" si="405"/>
        <v>5500000</v>
      </c>
      <c r="H576" s="19">
        <v>5500000</v>
      </c>
      <c r="I576" s="19"/>
      <c r="J576" s="19">
        <f t="shared" si="406"/>
        <v>5278900</v>
      </c>
      <c r="K576" s="19">
        <v>5278900</v>
      </c>
      <c r="L576" s="19"/>
      <c r="M576" s="19">
        <f t="shared" si="407"/>
        <v>0</v>
      </c>
      <c r="N576" s="19"/>
      <c r="O576" s="19"/>
      <c r="P576" s="19">
        <f t="shared" si="408"/>
        <v>5600000</v>
      </c>
      <c r="Q576" s="19">
        <v>5600000</v>
      </c>
      <c r="R576" s="19"/>
      <c r="S576" s="19">
        <f t="shared" si="409"/>
        <v>5600000</v>
      </c>
      <c r="T576" s="19">
        <v>5600000</v>
      </c>
      <c r="U576" s="19"/>
      <c r="V576" s="19">
        <f t="shared" si="410"/>
        <v>0</v>
      </c>
      <c r="W576" s="19"/>
      <c r="X576" s="19"/>
      <c r="Y576" s="2"/>
      <c r="Z576" s="2"/>
    </row>
    <row r="577" spans="1:26" ht="27" thickTop="1" thickBot="1">
      <c r="A577" s="13" t="str">
        <f t="shared" si="403"/>
        <v>b</v>
      </c>
      <c r="B577" s="3" t="s">
        <v>0</v>
      </c>
      <c r="C577" s="11" t="s">
        <v>16</v>
      </c>
      <c r="D577" s="19">
        <f t="shared" si="404"/>
        <v>0</v>
      </c>
      <c r="E577" s="19"/>
      <c r="F577" s="19"/>
      <c r="G577" s="19">
        <f t="shared" si="405"/>
        <v>0</v>
      </c>
      <c r="H577" s="19"/>
      <c r="I577" s="19"/>
      <c r="J577" s="19">
        <f t="shared" si="406"/>
        <v>0</v>
      </c>
      <c r="K577" s="19"/>
      <c r="L577" s="19"/>
      <c r="M577" s="19">
        <f t="shared" si="407"/>
        <v>0</v>
      </c>
      <c r="N577" s="19"/>
      <c r="O577" s="19"/>
      <c r="P577" s="19">
        <f t="shared" si="408"/>
        <v>0</v>
      </c>
      <c r="Q577" s="19"/>
      <c r="R577" s="19"/>
      <c r="S577" s="19">
        <f t="shared" si="409"/>
        <v>0</v>
      </c>
      <c r="T577" s="19"/>
      <c r="U577" s="19"/>
      <c r="V577" s="19">
        <f t="shared" si="410"/>
        <v>0</v>
      </c>
      <c r="W577" s="19"/>
      <c r="X577" s="19"/>
      <c r="Y577" s="2"/>
      <c r="Z577" s="2"/>
    </row>
    <row r="578" spans="1:26" s="8" customFormat="1" ht="16.5" thickTop="1" thickBot="1">
      <c r="A578" s="13" t="str">
        <f t="shared" si="403"/>
        <v>b</v>
      </c>
      <c r="B578" s="3"/>
      <c r="C578" s="10" t="s">
        <v>17</v>
      </c>
      <c r="D578" s="16">
        <f t="shared" si="404"/>
        <v>0</v>
      </c>
      <c r="E578" s="16">
        <v>0</v>
      </c>
      <c r="F578" s="16">
        <v>0</v>
      </c>
      <c r="G578" s="16">
        <f t="shared" si="405"/>
        <v>0</v>
      </c>
      <c r="H578" s="16">
        <v>0</v>
      </c>
      <c r="I578" s="16">
        <v>0</v>
      </c>
      <c r="J578" s="16">
        <f t="shared" si="406"/>
        <v>0</v>
      </c>
      <c r="K578" s="16">
        <v>0</v>
      </c>
      <c r="L578" s="16">
        <v>0</v>
      </c>
      <c r="M578" s="16">
        <f t="shared" si="407"/>
        <v>0</v>
      </c>
      <c r="N578" s="16">
        <v>0</v>
      </c>
      <c r="O578" s="16">
        <v>0</v>
      </c>
      <c r="P578" s="16">
        <f t="shared" si="408"/>
        <v>0</v>
      </c>
      <c r="Q578" s="16">
        <v>0</v>
      </c>
      <c r="R578" s="16">
        <v>0</v>
      </c>
      <c r="S578" s="16">
        <f t="shared" si="409"/>
        <v>0</v>
      </c>
      <c r="T578" s="16">
        <v>0</v>
      </c>
      <c r="U578" s="16">
        <v>0</v>
      </c>
      <c r="V578" s="16">
        <f t="shared" si="410"/>
        <v>0</v>
      </c>
      <c r="W578" s="16">
        <v>0</v>
      </c>
      <c r="X578" s="16">
        <v>0</v>
      </c>
      <c r="Y578" s="2"/>
      <c r="Z578" s="2"/>
    </row>
    <row r="579" spans="1:26" s="8" customFormat="1" ht="16.5" thickTop="1" thickBot="1">
      <c r="A579" s="13" t="str">
        <f t="shared" si="403"/>
        <v>b</v>
      </c>
      <c r="B579" s="3"/>
      <c r="C579" s="10" t="s">
        <v>18</v>
      </c>
      <c r="D579" s="16">
        <f t="shared" si="404"/>
        <v>0</v>
      </c>
      <c r="E579" s="16">
        <v>0</v>
      </c>
      <c r="F579" s="16">
        <v>0</v>
      </c>
      <c r="G579" s="16">
        <f t="shared" si="405"/>
        <v>0</v>
      </c>
      <c r="H579" s="16">
        <v>0</v>
      </c>
      <c r="I579" s="16">
        <v>0</v>
      </c>
      <c r="J579" s="16">
        <f t="shared" si="406"/>
        <v>0</v>
      </c>
      <c r="K579" s="16">
        <v>0</v>
      </c>
      <c r="L579" s="16">
        <v>0</v>
      </c>
      <c r="M579" s="16">
        <f t="shared" si="407"/>
        <v>0</v>
      </c>
      <c r="N579" s="16">
        <v>0</v>
      </c>
      <c r="O579" s="16">
        <v>0</v>
      </c>
      <c r="P579" s="16">
        <f t="shared" si="408"/>
        <v>0</v>
      </c>
      <c r="Q579" s="16">
        <v>0</v>
      </c>
      <c r="R579" s="16">
        <v>0</v>
      </c>
      <c r="S579" s="16">
        <f t="shared" si="409"/>
        <v>0</v>
      </c>
      <c r="T579" s="16">
        <v>0</v>
      </c>
      <c r="U579" s="16">
        <v>0</v>
      </c>
      <c r="V579" s="16">
        <f t="shared" si="410"/>
        <v>0</v>
      </c>
      <c r="W579" s="16">
        <v>0</v>
      </c>
      <c r="X579" s="16">
        <v>0</v>
      </c>
      <c r="Y579" s="2"/>
      <c r="Z579" s="2"/>
    </row>
    <row r="580" spans="1:26" ht="16.5" thickTop="1" thickBot="1">
      <c r="A580" s="13" t="str">
        <f t="shared" si="403"/>
        <v>a</v>
      </c>
      <c r="B580" s="3" t="s">
        <v>59</v>
      </c>
      <c r="C580" s="6" t="s">
        <v>216</v>
      </c>
      <c r="D580" s="14">
        <f t="shared" si="404"/>
        <v>48000</v>
      </c>
      <c r="E580" s="14">
        <f>E583+E592+E593</f>
        <v>48000</v>
      </c>
      <c r="F580" s="14">
        <f>F583+F592+F593</f>
        <v>0</v>
      </c>
      <c r="G580" s="14">
        <f t="shared" si="405"/>
        <v>50000</v>
      </c>
      <c r="H580" s="14">
        <f>H583+H592+H593</f>
        <v>50000</v>
      </c>
      <c r="I580" s="14">
        <f>I583+I592+I593</f>
        <v>0</v>
      </c>
      <c r="J580" s="14">
        <f t="shared" si="406"/>
        <v>48000</v>
      </c>
      <c r="K580" s="14">
        <f>K583+K592+K593</f>
        <v>48000</v>
      </c>
      <c r="L580" s="14">
        <f>L583+L592+L593</f>
        <v>0</v>
      </c>
      <c r="M580" s="14">
        <f t="shared" si="407"/>
        <v>0</v>
      </c>
      <c r="N580" s="14">
        <f>N583+N592+N593</f>
        <v>0</v>
      </c>
      <c r="O580" s="14">
        <f>O583+O592+O593</f>
        <v>0</v>
      </c>
      <c r="P580" s="14">
        <f t="shared" si="408"/>
        <v>50000</v>
      </c>
      <c r="Q580" s="14">
        <f>Q583+Q592+Q593</f>
        <v>50000</v>
      </c>
      <c r="R580" s="14">
        <f>R583+R592+R593</f>
        <v>0</v>
      </c>
      <c r="S580" s="14">
        <f t="shared" si="409"/>
        <v>50000</v>
      </c>
      <c r="T580" s="14">
        <f>T583+T592+T593</f>
        <v>50000</v>
      </c>
      <c r="U580" s="14">
        <f>U583+U592+U593</f>
        <v>0</v>
      </c>
      <c r="V580" s="14">
        <f t="shared" si="410"/>
        <v>0</v>
      </c>
      <c r="W580" s="14">
        <f>W583+W592+W593</f>
        <v>0</v>
      </c>
      <c r="X580" s="14">
        <f>X583+X592+X593</f>
        <v>0</v>
      </c>
      <c r="Y580" s="5" t="s">
        <v>135</v>
      </c>
      <c r="Z580" s="5" t="s">
        <v>202</v>
      </c>
    </row>
    <row r="581" spans="1:26" s="8" customFormat="1" ht="16.5" thickTop="1" thickBot="1">
      <c r="A581" s="13" t="str">
        <f t="shared" si="403"/>
        <v>b</v>
      </c>
      <c r="B581" s="3"/>
      <c r="C581" s="9" t="s">
        <v>12</v>
      </c>
      <c r="D581" s="15">
        <f t="shared" si="404"/>
        <v>0</v>
      </c>
      <c r="E581" s="15">
        <v>0</v>
      </c>
      <c r="F581" s="15">
        <v>0</v>
      </c>
      <c r="G581" s="15">
        <f t="shared" si="405"/>
        <v>0</v>
      </c>
      <c r="H581" s="15">
        <v>0</v>
      </c>
      <c r="I581" s="15">
        <v>0</v>
      </c>
      <c r="J581" s="15">
        <f t="shared" si="406"/>
        <v>0</v>
      </c>
      <c r="K581" s="15">
        <v>0</v>
      </c>
      <c r="L581" s="15">
        <v>0</v>
      </c>
      <c r="M581" s="15">
        <f t="shared" si="407"/>
        <v>0</v>
      </c>
      <c r="N581" s="15">
        <v>0</v>
      </c>
      <c r="O581" s="15">
        <v>0</v>
      </c>
      <c r="P581" s="15">
        <f t="shared" si="408"/>
        <v>0</v>
      </c>
      <c r="Q581" s="15">
        <v>0</v>
      </c>
      <c r="R581" s="15">
        <v>0</v>
      </c>
      <c r="S581" s="15">
        <f t="shared" si="409"/>
        <v>0</v>
      </c>
      <c r="T581" s="15">
        <v>0</v>
      </c>
      <c r="U581" s="15">
        <v>0</v>
      </c>
      <c r="V581" s="15">
        <f t="shared" si="410"/>
        <v>0</v>
      </c>
      <c r="W581" s="15">
        <v>0</v>
      </c>
      <c r="X581" s="15">
        <v>0</v>
      </c>
      <c r="Y581" s="5"/>
      <c r="Z581" s="5"/>
    </row>
    <row r="582" spans="1:26" s="8" customFormat="1" ht="16.5" thickTop="1" thickBot="1">
      <c r="A582" s="13" t="str">
        <f t="shared" si="403"/>
        <v>b</v>
      </c>
      <c r="B582" s="3"/>
      <c r="C582" s="9" t="s">
        <v>13</v>
      </c>
      <c r="D582" s="15">
        <f t="shared" si="404"/>
        <v>0</v>
      </c>
      <c r="E582" s="15">
        <v>0</v>
      </c>
      <c r="F582" s="15">
        <v>0</v>
      </c>
      <c r="G582" s="15">
        <f t="shared" si="405"/>
        <v>0</v>
      </c>
      <c r="H582" s="15">
        <v>0</v>
      </c>
      <c r="I582" s="15">
        <v>0</v>
      </c>
      <c r="J582" s="15">
        <f t="shared" si="406"/>
        <v>0</v>
      </c>
      <c r="K582" s="15">
        <v>0</v>
      </c>
      <c r="L582" s="15">
        <v>0</v>
      </c>
      <c r="M582" s="15">
        <f t="shared" si="407"/>
        <v>0</v>
      </c>
      <c r="N582" s="15">
        <v>0</v>
      </c>
      <c r="O582" s="15">
        <v>0</v>
      </c>
      <c r="P582" s="15">
        <f t="shared" si="408"/>
        <v>0</v>
      </c>
      <c r="Q582" s="15">
        <v>0</v>
      </c>
      <c r="R582" s="15">
        <v>0</v>
      </c>
      <c r="S582" s="15">
        <f t="shared" si="409"/>
        <v>0</v>
      </c>
      <c r="T582" s="15">
        <v>0</v>
      </c>
      <c r="U582" s="15">
        <v>0</v>
      </c>
      <c r="V582" s="15">
        <f t="shared" si="410"/>
        <v>0</v>
      </c>
      <c r="W582" s="15">
        <v>0</v>
      </c>
      <c r="X582" s="15">
        <v>0</v>
      </c>
      <c r="Y582" s="5"/>
      <c r="Z582" s="5"/>
    </row>
    <row r="583" spans="1:26" ht="16.5" thickTop="1" thickBot="1">
      <c r="A583" s="13" t="str">
        <f t="shared" si="403"/>
        <v>a</v>
      </c>
      <c r="B583" s="3" t="s">
        <v>0</v>
      </c>
      <c r="C583" s="10" t="s">
        <v>14</v>
      </c>
      <c r="D583" s="16">
        <f t="shared" si="404"/>
        <v>48000</v>
      </c>
      <c r="E583" s="16">
        <f>E584+E585+E586+E587+E588+E589</f>
        <v>48000</v>
      </c>
      <c r="F583" s="16">
        <f>F584+F585+F586+F587+F588+F589</f>
        <v>0</v>
      </c>
      <c r="G583" s="16">
        <f t="shared" si="405"/>
        <v>50000</v>
      </c>
      <c r="H583" s="16">
        <f>H584+H585+H586+H587+H588+H589</f>
        <v>50000</v>
      </c>
      <c r="I583" s="16">
        <f>I584+I585+I586+I587+I588+I589</f>
        <v>0</v>
      </c>
      <c r="J583" s="16">
        <f t="shared" si="406"/>
        <v>48000</v>
      </c>
      <c r="K583" s="16">
        <f>K584+K585+K586+K587+K588+K589</f>
        <v>48000</v>
      </c>
      <c r="L583" s="16">
        <f>L584+L585+L586+L587+L588+L589</f>
        <v>0</v>
      </c>
      <c r="M583" s="16">
        <f t="shared" si="407"/>
        <v>0</v>
      </c>
      <c r="N583" s="16">
        <f>N584+N585+N586+N587+N588+N589</f>
        <v>0</v>
      </c>
      <c r="O583" s="16">
        <f>O584+O585+O586+O587+O588+O589</f>
        <v>0</v>
      </c>
      <c r="P583" s="16">
        <f t="shared" si="408"/>
        <v>50000</v>
      </c>
      <c r="Q583" s="16">
        <f>Q584+Q585+Q586+Q587+Q588+Q589</f>
        <v>50000</v>
      </c>
      <c r="R583" s="16">
        <f>R584+R585+R586+R587+R588+R589</f>
        <v>0</v>
      </c>
      <c r="S583" s="16">
        <f t="shared" si="409"/>
        <v>50000</v>
      </c>
      <c r="T583" s="16">
        <f>T584+T585+T586+T587+T588+T589</f>
        <v>50000</v>
      </c>
      <c r="U583" s="16">
        <f>U584+U585+U586+U587+U588+U589</f>
        <v>0</v>
      </c>
      <c r="V583" s="16">
        <f t="shared" si="410"/>
        <v>0</v>
      </c>
      <c r="W583" s="16">
        <f>W584+W585+W586+W587+W588+W589</f>
        <v>0</v>
      </c>
      <c r="X583" s="16">
        <f>X584+X585+X586+X587+X588+X589</f>
        <v>0</v>
      </c>
      <c r="Y583" s="2"/>
      <c r="Z583" s="2"/>
    </row>
    <row r="584" spans="1:26" s="8" customFormat="1" ht="16.5" thickTop="1" thickBot="1">
      <c r="A584" s="13" t="str">
        <f t="shared" si="403"/>
        <v>b</v>
      </c>
      <c r="B584" s="3"/>
      <c r="C584" s="4" t="s">
        <v>182</v>
      </c>
      <c r="D584" s="17">
        <f t="shared" si="404"/>
        <v>0</v>
      </c>
      <c r="E584" s="17"/>
      <c r="F584" s="17"/>
      <c r="G584" s="17">
        <f t="shared" si="405"/>
        <v>0</v>
      </c>
      <c r="H584" s="17"/>
      <c r="I584" s="17"/>
      <c r="J584" s="17">
        <f t="shared" si="406"/>
        <v>0</v>
      </c>
      <c r="K584" s="17"/>
      <c r="L584" s="17"/>
      <c r="M584" s="17">
        <f t="shared" si="407"/>
        <v>0</v>
      </c>
      <c r="N584" s="17"/>
      <c r="O584" s="17"/>
      <c r="P584" s="17">
        <f t="shared" si="408"/>
        <v>0</v>
      </c>
      <c r="Q584" s="17"/>
      <c r="R584" s="17"/>
      <c r="S584" s="17">
        <f t="shared" si="409"/>
        <v>0</v>
      </c>
      <c r="T584" s="17"/>
      <c r="U584" s="17"/>
      <c r="V584" s="17">
        <f t="shared" si="410"/>
        <v>0</v>
      </c>
      <c r="W584" s="17"/>
      <c r="X584" s="17"/>
      <c r="Y584" s="2"/>
      <c r="Z584" s="2"/>
    </row>
    <row r="585" spans="1:26" s="8" customFormat="1" ht="16.5" thickTop="1" thickBot="1">
      <c r="A585" s="13" t="str">
        <f t="shared" si="403"/>
        <v>b</v>
      </c>
      <c r="B585" s="3"/>
      <c r="C585" s="4" t="s">
        <v>133</v>
      </c>
      <c r="D585" s="17">
        <f t="shared" si="404"/>
        <v>0</v>
      </c>
      <c r="E585" s="17"/>
      <c r="F585" s="17"/>
      <c r="G585" s="17">
        <f t="shared" si="405"/>
        <v>0</v>
      </c>
      <c r="H585" s="17"/>
      <c r="I585" s="17"/>
      <c r="J585" s="17">
        <f t="shared" si="406"/>
        <v>0</v>
      </c>
      <c r="K585" s="17"/>
      <c r="L585" s="17"/>
      <c r="M585" s="17">
        <f t="shared" si="407"/>
        <v>0</v>
      </c>
      <c r="N585" s="17"/>
      <c r="O585" s="17"/>
      <c r="P585" s="17">
        <f t="shared" si="408"/>
        <v>0</v>
      </c>
      <c r="Q585" s="17"/>
      <c r="R585" s="17"/>
      <c r="S585" s="17">
        <f t="shared" si="409"/>
        <v>0</v>
      </c>
      <c r="T585" s="17"/>
      <c r="U585" s="17"/>
      <c r="V585" s="17">
        <f t="shared" si="410"/>
        <v>0</v>
      </c>
      <c r="W585" s="17"/>
      <c r="X585" s="17"/>
      <c r="Y585" s="2"/>
      <c r="Z585" s="2"/>
    </row>
    <row r="586" spans="1:26" s="8" customFormat="1" ht="16.5" thickTop="1" thickBot="1">
      <c r="A586" s="13" t="str">
        <f t="shared" si="403"/>
        <v>b</v>
      </c>
      <c r="B586" s="3"/>
      <c r="C586" s="4" t="s">
        <v>132</v>
      </c>
      <c r="D586" s="17">
        <f t="shared" si="404"/>
        <v>0</v>
      </c>
      <c r="E586" s="17"/>
      <c r="F586" s="17"/>
      <c r="G586" s="17">
        <f t="shared" si="405"/>
        <v>0</v>
      </c>
      <c r="H586" s="17"/>
      <c r="I586" s="17"/>
      <c r="J586" s="17">
        <f t="shared" si="406"/>
        <v>0</v>
      </c>
      <c r="K586" s="17"/>
      <c r="L586" s="17"/>
      <c r="M586" s="17">
        <f t="shared" si="407"/>
        <v>0</v>
      </c>
      <c r="N586" s="17"/>
      <c r="O586" s="17"/>
      <c r="P586" s="17">
        <f t="shared" si="408"/>
        <v>0</v>
      </c>
      <c r="Q586" s="17"/>
      <c r="R586" s="17"/>
      <c r="S586" s="17">
        <f t="shared" si="409"/>
        <v>0</v>
      </c>
      <c r="T586" s="17"/>
      <c r="U586" s="17"/>
      <c r="V586" s="17">
        <f t="shared" si="410"/>
        <v>0</v>
      </c>
      <c r="W586" s="17"/>
      <c r="X586" s="17"/>
      <c r="Y586" s="2"/>
      <c r="Z586" s="2"/>
    </row>
    <row r="587" spans="1:26" s="8" customFormat="1" ht="16.5" thickTop="1" thickBot="1">
      <c r="A587" s="13" t="str">
        <f t="shared" si="403"/>
        <v>b</v>
      </c>
      <c r="B587" s="3"/>
      <c r="C587" s="4" t="s">
        <v>148</v>
      </c>
      <c r="D587" s="17">
        <f t="shared" si="404"/>
        <v>0</v>
      </c>
      <c r="E587" s="17"/>
      <c r="F587" s="17"/>
      <c r="G587" s="17">
        <f t="shared" si="405"/>
        <v>0</v>
      </c>
      <c r="H587" s="17"/>
      <c r="I587" s="17"/>
      <c r="J587" s="17">
        <f t="shared" si="406"/>
        <v>0</v>
      </c>
      <c r="K587" s="17"/>
      <c r="L587" s="17"/>
      <c r="M587" s="17">
        <f t="shared" si="407"/>
        <v>0</v>
      </c>
      <c r="N587" s="17"/>
      <c r="O587" s="17"/>
      <c r="P587" s="17">
        <f t="shared" si="408"/>
        <v>0</v>
      </c>
      <c r="Q587" s="17"/>
      <c r="R587" s="17"/>
      <c r="S587" s="17">
        <f t="shared" si="409"/>
        <v>0</v>
      </c>
      <c r="T587" s="17"/>
      <c r="U587" s="17"/>
      <c r="V587" s="17">
        <f t="shared" si="410"/>
        <v>0</v>
      </c>
      <c r="W587" s="17"/>
      <c r="X587" s="17"/>
      <c r="Y587" s="2"/>
      <c r="Z587" s="2"/>
    </row>
    <row r="588" spans="1:26" ht="16.5" thickTop="1" thickBot="1">
      <c r="A588" s="13" t="str">
        <f t="shared" si="403"/>
        <v>a</v>
      </c>
      <c r="B588" s="3" t="s">
        <v>0</v>
      </c>
      <c r="C588" s="4" t="s">
        <v>134</v>
      </c>
      <c r="D588" s="17">
        <f t="shared" si="404"/>
        <v>48000</v>
      </c>
      <c r="E588" s="17">
        <v>48000</v>
      </c>
      <c r="F588" s="17"/>
      <c r="G588" s="17">
        <f t="shared" si="405"/>
        <v>50000</v>
      </c>
      <c r="H588" s="17">
        <v>50000</v>
      </c>
      <c r="I588" s="17"/>
      <c r="J588" s="17">
        <f t="shared" si="406"/>
        <v>48000</v>
      </c>
      <c r="K588" s="17">
        <v>48000</v>
      </c>
      <c r="L588" s="17"/>
      <c r="M588" s="17">
        <f t="shared" si="407"/>
        <v>0</v>
      </c>
      <c r="N588" s="17"/>
      <c r="O588" s="17"/>
      <c r="P588" s="17">
        <f t="shared" si="408"/>
        <v>50000</v>
      </c>
      <c r="Q588" s="17">
        <v>50000</v>
      </c>
      <c r="R588" s="17"/>
      <c r="S588" s="17">
        <f t="shared" si="409"/>
        <v>50000</v>
      </c>
      <c r="T588" s="17">
        <v>50000</v>
      </c>
      <c r="U588" s="17"/>
      <c r="V588" s="17">
        <f t="shared" si="410"/>
        <v>0</v>
      </c>
      <c r="W588" s="17"/>
      <c r="X588" s="17"/>
      <c r="Y588" s="2"/>
      <c r="Z588" s="2"/>
    </row>
    <row r="589" spans="1:26" s="8" customFormat="1" ht="16.5" thickTop="1" thickBot="1">
      <c r="A589" s="13" t="str">
        <f t="shared" si="403"/>
        <v>b</v>
      </c>
      <c r="B589" s="3"/>
      <c r="C589" s="4" t="s">
        <v>129</v>
      </c>
      <c r="D589" s="17">
        <f t="shared" si="404"/>
        <v>0</v>
      </c>
      <c r="E589" s="17">
        <f>E590+E591</f>
        <v>0</v>
      </c>
      <c r="F589" s="17">
        <f>F590+F591</f>
        <v>0</v>
      </c>
      <c r="G589" s="17">
        <f t="shared" si="405"/>
        <v>0</v>
      </c>
      <c r="H589" s="17">
        <f>H590+H591</f>
        <v>0</v>
      </c>
      <c r="I589" s="17">
        <f>I590+I591</f>
        <v>0</v>
      </c>
      <c r="J589" s="17">
        <f t="shared" si="406"/>
        <v>0</v>
      </c>
      <c r="K589" s="17">
        <f>K590+K591</f>
        <v>0</v>
      </c>
      <c r="L589" s="17">
        <f>L590+L591</f>
        <v>0</v>
      </c>
      <c r="M589" s="17">
        <f t="shared" si="407"/>
        <v>0</v>
      </c>
      <c r="N589" s="17">
        <f>N590+N591</f>
        <v>0</v>
      </c>
      <c r="O589" s="17">
        <f>O590+O591</f>
        <v>0</v>
      </c>
      <c r="P589" s="17">
        <f t="shared" si="408"/>
        <v>0</v>
      </c>
      <c r="Q589" s="17">
        <f>Q590+Q591</f>
        <v>0</v>
      </c>
      <c r="R589" s="17">
        <f>R590+R591</f>
        <v>0</v>
      </c>
      <c r="S589" s="17">
        <f t="shared" si="409"/>
        <v>0</v>
      </c>
      <c r="T589" s="17">
        <f>T590+T591</f>
        <v>0</v>
      </c>
      <c r="U589" s="17">
        <f>U590+U591</f>
        <v>0</v>
      </c>
      <c r="V589" s="17">
        <f t="shared" si="410"/>
        <v>0</v>
      </c>
      <c r="W589" s="17">
        <f>W590+W591</f>
        <v>0</v>
      </c>
      <c r="X589" s="17">
        <f>X590+X591</f>
        <v>0</v>
      </c>
      <c r="Y589" s="2"/>
      <c r="Z589" s="2"/>
    </row>
    <row r="590" spans="1:26" s="8" customFormat="1" ht="27" thickTop="1" thickBot="1">
      <c r="A590" s="13" t="str">
        <f t="shared" si="403"/>
        <v>b</v>
      </c>
      <c r="B590" s="3"/>
      <c r="C590" s="11" t="s">
        <v>15</v>
      </c>
      <c r="D590" s="19">
        <f t="shared" si="404"/>
        <v>0</v>
      </c>
      <c r="E590" s="19"/>
      <c r="F590" s="19"/>
      <c r="G590" s="19">
        <f t="shared" si="405"/>
        <v>0</v>
      </c>
      <c r="H590" s="19"/>
      <c r="I590" s="19"/>
      <c r="J590" s="19">
        <f t="shared" si="406"/>
        <v>0</v>
      </c>
      <c r="K590" s="19"/>
      <c r="L590" s="19"/>
      <c r="M590" s="19">
        <f t="shared" si="407"/>
        <v>0</v>
      </c>
      <c r="N590" s="19"/>
      <c r="O590" s="19"/>
      <c r="P590" s="19">
        <f t="shared" si="408"/>
        <v>0</v>
      </c>
      <c r="Q590" s="19"/>
      <c r="R590" s="19"/>
      <c r="S590" s="19">
        <f t="shared" si="409"/>
        <v>0</v>
      </c>
      <c r="T590" s="19"/>
      <c r="U590" s="19"/>
      <c r="V590" s="19">
        <f t="shared" si="410"/>
        <v>0</v>
      </c>
      <c r="W590" s="19"/>
      <c r="X590" s="19"/>
      <c r="Y590" s="2"/>
      <c r="Z590" s="2"/>
    </row>
    <row r="591" spans="1:26" s="8" customFormat="1" ht="27" thickTop="1" thickBot="1">
      <c r="A591" s="13" t="str">
        <f t="shared" si="403"/>
        <v>b</v>
      </c>
      <c r="B591" s="3"/>
      <c r="C591" s="11" t="s">
        <v>16</v>
      </c>
      <c r="D591" s="19">
        <f t="shared" si="404"/>
        <v>0</v>
      </c>
      <c r="E591" s="19"/>
      <c r="F591" s="19"/>
      <c r="G591" s="19">
        <f t="shared" si="405"/>
        <v>0</v>
      </c>
      <c r="H591" s="19"/>
      <c r="I591" s="19"/>
      <c r="J591" s="19">
        <f t="shared" si="406"/>
        <v>0</v>
      </c>
      <c r="K591" s="19"/>
      <c r="L591" s="19"/>
      <c r="M591" s="19">
        <f t="shared" si="407"/>
        <v>0</v>
      </c>
      <c r="N591" s="19"/>
      <c r="O591" s="19"/>
      <c r="P591" s="19">
        <f t="shared" si="408"/>
        <v>0</v>
      </c>
      <c r="Q591" s="19"/>
      <c r="R591" s="19"/>
      <c r="S591" s="19">
        <f t="shared" si="409"/>
        <v>0</v>
      </c>
      <c r="T591" s="19"/>
      <c r="U591" s="19"/>
      <c r="V591" s="19">
        <f t="shared" si="410"/>
        <v>0</v>
      </c>
      <c r="W591" s="19"/>
      <c r="X591" s="19"/>
      <c r="Y591" s="2"/>
      <c r="Z591" s="2"/>
    </row>
    <row r="592" spans="1:26" s="8" customFormat="1" ht="16.5" thickTop="1" thickBot="1">
      <c r="A592" s="13" t="str">
        <f t="shared" si="403"/>
        <v>b</v>
      </c>
      <c r="B592" s="3"/>
      <c r="C592" s="10" t="s">
        <v>17</v>
      </c>
      <c r="D592" s="16">
        <f t="shared" si="404"/>
        <v>0</v>
      </c>
      <c r="E592" s="16">
        <v>0</v>
      </c>
      <c r="F592" s="16">
        <v>0</v>
      </c>
      <c r="G592" s="16">
        <f t="shared" si="405"/>
        <v>0</v>
      </c>
      <c r="H592" s="16">
        <v>0</v>
      </c>
      <c r="I592" s="16">
        <v>0</v>
      </c>
      <c r="J592" s="16">
        <f t="shared" si="406"/>
        <v>0</v>
      </c>
      <c r="K592" s="16">
        <v>0</v>
      </c>
      <c r="L592" s="16">
        <v>0</v>
      </c>
      <c r="M592" s="16">
        <f t="shared" si="407"/>
        <v>0</v>
      </c>
      <c r="N592" s="16">
        <v>0</v>
      </c>
      <c r="O592" s="16">
        <v>0</v>
      </c>
      <c r="P592" s="16">
        <f t="shared" si="408"/>
        <v>0</v>
      </c>
      <c r="Q592" s="16">
        <v>0</v>
      </c>
      <c r="R592" s="16">
        <v>0</v>
      </c>
      <c r="S592" s="16">
        <f t="shared" si="409"/>
        <v>0</v>
      </c>
      <c r="T592" s="16">
        <v>0</v>
      </c>
      <c r="U592" s="16">
        <v>0</v>
      </c>
      <c r="V592" s="16">
        <f t="shared" si="410"/>
        <v>0</v>
      </c>
      <c r="W592" s="16">
        <v>0</v>
      </c>
      <c r="X592" s="16">
        <v>0</v>
      </c>
      <c r="Y592" s="2"/>
      <c r="Z592" s="2"/>
    </row>
    <row r="593" spans="1:26" s="8" customFormat="1" ht="16.5" thickTop="1" thickBot="1">
      <c r="A593" s="13" t="str">
        <f t="shared" si="403"/>
        <v>b</v>
      </c>
      <c r="B593" s="3"/>
      <c r="C593" s="10" t="s">
        <v>18</v>
      </c>
      <c r="D593" s="16">
        <f t="shared" si="404"/>
        <v>0</v>
      </c>
      <c r="E593" s="16">
        <v>0</v>
      </c>
      <c r="F593" s="16">
        <v>0</v>
      </c>
      <c r="G593" s="16">
        <f t="shared" si="405"/>
        <v>0</v>
      </c>
      <c r="H593" s="16">
        <v>0</v>
      </c>
      <c r="I593" s="16">
        <v>0</v>
      </c>
      <c r="J593" s="16">
        <f t="shared" si="406"/>
        <v>0</v>
      </c>
      <c r="K593" s="16">
        <v>0</v>
      </c>
      <c r="L593" s="16">
        <v>0</v>
      </c>
      <c r="M593" s="16">
        <f t="shared" si="407"/>
        <v>0</v>
      </c>
      <c r="N593" s="16">
        <v>0</v>
      </c>
      <c r="O593" s="16">
        <v>0</v>
      </c>
      <c r="P593" s="16">
        <f t="shared" si="408"/>
        <v>0</v>
      </c>
      <c r="Q593" s="16">
        <v>0</v>
      </c>
      <c r="R593" s="16">
        <v>0</v>
      </c>
      <c r="S593" s="16">
        <f t="shared" si="409"/>
        <v>0</v>
      </c>
      <c r="T593" s="16">
        <v>0</v>
      </c>
      <c r="U593" s="16">
        <v>0</v>
      </c>
      <c r="V593" s="16">
        <f t="shared" si="410"/>
        <v>0</v>
      </c>
      <c r="W593" s="16">
        <v>0</v>
      </c>
      <c r="X593" s="16">
        <v>0</v>
      </c>
      <c r="Y593" s="2"/>
      <c r="Z593" s="2"/>
    </row>
    <row r="594" spans="1:26" ht="16.5" thickTop="1" thickBot="1">
      <c r="A594" s="13" t="str">
        <f t="shared" si="403"/>
        <v>a</v>
      </c>
      <c r="B594" s="3" t="s">
        <v>60</v>
      </c>
      <c r="C594" s="6" t="s">
        <v>215</v>
      </c>
      <c r="D594" s="14">
        <f t="shared" si="404"/>
        <v>390974.5</v>
      </c>
      <c r="E594" s="14">
        <f>E597+E606+E607</f>
        <v>390974.5</v>
      </c>
      <c r="F594" s="14">
        <f>F597+F606+F607</f>
        <v>0</v>
      </c>
      <c r="G594" s="14">
        <f t="shared" si="405"/>
        <v>380000</v>
      </c>
      <c r="H594" s="14">
        <f>H597+H606+H607</f>
        <v>380000</v>
      </c>
      <c r="I594" s="14">
        <f>I597+I606+I607</f>
        <v>0</v>
      </c>
      <c r="J594" s="14">
        <f t="shared" si="406"/>
        <v>450000</v>
      </c>
      <c r="K594" s="14">
        <f>K597+K606+K607</f>
        <v>450000</v>
      </c>
      <c r="L594" s="14">
        <f>L597+L606+L607</f>
        <v>0</v>
      </c>
      <c r="M594" s="14">
        <f t="shared" si="407"/>
        <v>0</v>
      </c>
      <c r="N594" s="14">
        <f>N597+N606+N607</f>
        <v>0</v>
      </c>
      <c r="O594" s="14">
        <f>O597+O606+O607</f>
        <v>0</v>
      </c>
      <c r="P594" s="14">
        <f t="shared" si="408"/>
        <v>450000</v>
      </c>
      <c r="Q594" s="14">
        <f>Q597+Q606+Q607</f>
        <v>450000</v>
      </c>
      <c r="R594" s="14">
        <f>R597+R606+R607</f>
        <v>0</v>
      </c>
      <c r="S594" s="14">
        <f t="shared" si="409"/>
        <v>450000</v>
      </c>
      <c r="T594" s="14">
        <f>T597+T606+T607</f>
        <v>450000</v>
      </c>
      <c r="U594" s="14">
        <f>U597+U606+U607</f>
        <v>0</v>
      </c>
      <c r="V594" s="14">
        <f t="shared" si="410"/>
        <v>0</v>
      </c>
      <c r="W594" s="14">
        <f>W597+W606+W607</f>
        <v>0</v>
      </c>
      <c r="X594" s="14">
        <f>X597+X606+X607</f>
        <v>0</v>
      </c>
      <c r="Y594" s="5" t="s">
        <v>135</v>
      </c>
      <c r="Z594" s="5" t="s">
        <v>202</v>
      </c>
    </row>
    <row r="595" spans="1:26" s="8" customFormat="1" ht="16.5" thickTop="1" thickBot="1">
      <c r="A595" s="13" t="str">
        <f t="shared" si="403"/>
        <v>b</v>
      </c>
      <c r="B595" s="3"/>
      <c r="C595" s="9" t="s">
        <v>12</v>
      </c>
      <c r="D595" s="15">
        <f t="shared" si="404"/>
        <v>0</v>
      </c>
      <c r="E595" s="15">
        <v>0</v>
      </c>
      <c r="F595" s="15">
        <v>0</v>
      </c>
      <c r="G595" s="15">
        <f t="shared" si="405"/>
        <v>0</v>
      </c>
      <c r="H595" s="15">
        <v>0</v>
      </c>
      <c r="I595" s="15">
        <v>0</v>
      </c>
      <c r="J595" s="15">
        <f t="shared" si="406"/>
        <v>0</v>
      </c>
      <c r="K595" s="15">
        <v>0</v>
      </c>
      <c r="L595" s="15">
        <v>0</v>
      </c>
      <c r="M595" s="15">
        <f t="shared" si="407"/>
        <v>0</v>
      </c>
      <c r="N595" s="15">
        <v>0</v>
      </c>
      <c r="O595" s="15">
        <v>0</v>
      </c>
      <c r="P595" s="15">
        <f t="shared" si="408"/>
        <v>0</v>
      </c>
      <c r="Q595" s="15">
        <v>0</v>
      </c>
      <c r="R595" s="15">
        <v>0</v>
      </c>
      <c r="S595" s="15">
        <f t="shared" si="409"/>
        <v>0</v>
      </c>
      <c r="T595" s="15">
        <v>0</v>
      </c>
      <c r="U595" s="15">
        <v>0</v>
      </c>
      <c r="V595" s="15">
        <f t="shared" si="410"/>
        <v>0</v>
      </c>
      <c r="W595" s="15">
        <v>0</v>
      </c>
      <c r="X595" s="15">
        <v>0</v>
      </c>
      <c r="Y595" s="5"/>
      <c r="Z595" s="5"/>
    </row>
    <row r="596" spans="1:26" s="8" customFormat="1" ht="16.5" thickTop="1" thickBot="1">
      <c r="A596" s="13" t="str">
        <f t="shared" si="403"/>
        <v>b</v>
      </c>
      <c r="B596" s="3"/>
      <c r="C596" s="9" t="s">
        <v>13</v>
      </c>
      <c r="D596" s="15">
        <f t="shared" si="404"/>
        <v>0</v>
      </c>
      <c r="E596" s="15">
        <v>0</v>
      </c>
      <c r="F596" s="15">
        <v>0</v>
      </c>
      <c r="G596" s="15">
        <f t="shared" si="405"/>
        <v>0</v>
      </c>
      <c r="H596" s="15">
        <v>0</v>
      </c>
      <c r="I596" s="15">
        <v>0</v>
      </c>
      <c r="J596" s="15">
        <f t="shared" si="406"/>
        <v>0</v>
      </c>
      <c r="K596" s="15">
        <v>0</v>
      </c>
      <c r="L596" s="15">
        <v>0</v>
      </c>
      <c r="M596" s="15">
        <f t="shared" si="407"/>
        <v>0</v>
      </c>
      <c r="N596" s="15">
        <v>0</v>
      </c>
      <c r="O596" s="15">
        <v>0</v>
      </c>
      <c r="P596" s="15">
        <f t="shared" si="408"/>
        <v>0</v>
      </c>
      <c r="Q596" s="15">
        <v>0</v>
      </c>
      <c r="R596" s="15">
        <v>0</v>
      </c>
      <c r="S596" s="15">
        <f t="shared" si="409"/>
        <v>0</v>
      </c>
      <c r="T596" s="15">
        <v>0</v>
      </c>
      <c r="U596" s="15">
        <v>0</v>
      </c>
      <c r="V596" s="15">
        <f t="shared" si="410"/>
        <v>0</v>
      </c>
      <c r="W596" s="15">
        <v>0</v>
      </c>
      <c r="X596" s="15">
        <v>0</v>
      </c>
      <c r="Y596" s="5"/>
      <c r="Z596" s="5"/>
    </row>
    <row r="597" spans="1:26" ht="16.5" thickTop="1" thickBot="1">
      <c r="A597" s="13" t="str">
        <f t="shared" si="403"/>
        <v>a</v>
      </c>
      <c r="B597" s="3" t="s">
        <v>0</v>
      </c>
      <c r="C597" s="10" t="s">
        <v>14</v>
      </c>
      <c r="D597" s="16">
        <f t="shared" si="404"/>
        <v>390974.5</v>
      </c>
      <c r="E597" s="16">
        <f>E598+E599+E600+E601+E602+E603</f>
        <v>390974.5</v>
      </c>
      <c r="F597" s="16">
        <f>F598+F599+F600+F601+F602+F603</f>
        <v>0</v>
      </c>
      <c r="G597" s="16">
        <f t="shared" si="405"/>
        <v>380000</v>
      </c>
      <c r="H597" s="16">
        <f>H598+H599+H600+H601+H602+H603</f>
        <v>380000</v>
      </c>
      <c r="I597" s="16">
        <f>I598+I599+I600+I601+I602+I603</f>
        <v>0</v>
      </c>
      <c r="J597" s="16">
        <f t="shared" si="406"/>
        <v>450000</v>
      </c>
      <c r="K597" s="16">
        <f>K598+K599+K600+K601+K602+K603</f>
        <v>450000</v>
      </c>
      <c r="L597" s="16">
        <f>L598+L599+L600+L601+L602+L603</f>
        <v>0</v>
      </c>
      <c r="M597" s="16">
        <f t="shared" si="407"/>
        <v>0</v>
      </c>
      <c r="N597" s="16">
        <f>N598+N599+N600+N601+N602+N603</f>
        <v>0</v>
      </c>
      <c r="O597" s="16">
        <f>O598+O599+O600+O601+O602+O603</f>
        <v>0</v>
      </c>
      <c r="P597" s="16">
        <f t="shared" si="408"/>
        <v>450000</v>
      </c>
      <c r="Q597" s="16">
        <f>Q598+Q599+Q600+Q601+Q602+Q603</f>
        <v>450000</v>
      </c>
      <c r="R597" s="16">
        <f>R598+R599+R600+R601+R602+R603</f>
        <v>0</v>
      </c>
      <c r="S597" s="16">
        <f t="shared" si="409"/>
        <v>450000</v>
      </c>
      <c r="T597" s="16">
        <f>T598+T599+T600+T601+T602+T603</f>
        <v>450000</v>
      </c>
      <c r="U597" s="16">
        <f>U598+U599+U600+U601+U602+U603</f>
        <v>0</v>
      </c>
      <c r="V597" s="16">
        <f t="shared" si="410"/>
        <v>0</v>
      </c>
      <c r="W597" s="16">
        <f>W598+W599+W600+W601+W602+W603</f>
        <v>0</v>
      </c>
      <c r="X597" s="16">
        <f>X598+X599+X600+X601+X602+X603</f>
        <v>0</v>
      </c>
      <c r="Y597" s="2"/>
      <c r="Z597" s="2"/>
    </row>
    <row r="598" spans="1:26" s="8" customFormat="1" ht="16.5" thickTop="1" thickBot="1">
      <c r="A598" s="13" t="str">
        <f t="shared" si="403"/>
        <v>b</v>
      </c>
      <c r="B598" s="3"/>
      <c r="C598" s="4" t="s">
        <v>182</v>
      </c>
      <c r="D598" s="17">
        <f t="shared" si="404"/>
        <v>0</v>
      </c>
      <c r="E598" s="17"/>
      <c r="F598" s="17"/>
      <c r="G598" s="17">
        <f t="shared" si="405"/>
        <v>0</v>
      </c>
      <c r="H598" s="17"/>
      <c r="I598" s="17"/>
      <c r="J598" s="17">
        <f t="shared" si="406"/>
        <v>0</v>
      </c>
      <c r="K598" s="17"/>
      <c r="L598" s="17"/>
      <c r="M598" s="17">
        <f t="shared" si="407"/>
        <v>0</v>
      </c>
      <c r="N598" s="17"/>
      <c r="O598" s="17"/>
      <c r="P598" s="17">
        <f t="shared" si="408"/>
        <v>0</v>
      </c>
      <c r="Q598" s="17"/>
      <c r="R598" s="17"/>
      <c r="S598" s="17">
        <f t="shared" si="409"/>
        <v>0</v>
      </c>
      <c r="T598" s="17"/>
      <c r="U598" s="17"/>
      <c r="V598" s="17">
        <f t="shared" si="410"/>
        <v>0</v>
      </c>
      <c r="W598" s="17"/>
      <c r="X598" s="17"/>
      <c r="Y598" s="2"/>
      <c r="Z598" s="2"/>
    </row>
    <row r="599" spans="1:26" s="8" customFormat="1" ht="16.5" thickTop="1" thickBot="1">
      <c r="A599" s="13" t="str">
        <f t="shared" si="403"/>
        <v>b</v>
      </c>
      <c r="B599" s="3"/>
      <c r="C599" s="4" t="s">
        <v>133</v>
      </c>
      <c r="D599" s="17">
        <f t="shared" si="404"/>
        <v>0</v>
      </c>
      <c r="E599" s="17"/>
      <c r="F599" s="17"/>
      <c r="G599" s="17">
        <f t="shared" si="405"/>
        <v>0</v>
      </c>
      <c r="H599" s="17"/>
      <c r="I599" s="17"/>
      <c r="J599" s="17">
        <f t="shared" si="406"/>
        <v>0</v>
      </c>
      <c r="K599" s="17"/>
      <c r="L599" s="17"/>
      <c r="M599" s="17">
        <f t="shared" si="407"/>
        <v>0</v>
      </c>
      <c r="N599" s="17"/>
      <c r="O599" s="17"/>
      <c r="P599" s="17">
        <f t="shared" si="408"/>
        <v>0</v>
      </c>
      <c r="Q599" s="17"/>
      <c r="R599" s="17"/>
      <c r="S599" s="17">
        <f t="shared" si="409"/>
        <v>0</v>
      </c>
      <c r="T599" s="17"/>
      <c r="U599" s="17"/>
      <c r="V599" s="17">
        <f t="shared" si="410"/>
        <v>0</v>
      </c>
      <c r="W599" s="17"/>
      <c r="X599" s="17"/>
      <c r="Y599" s="2"/>
      <c r="Z599" s="2"/>
    </row>
    <row r="600" spans="1:26" s="8" customFormat="1" ht="16.5" thickTop="1" thickBot="1">
      <c r="A600" s="13" t="str">
        <f t="shared" si="403"/>
        <v>b</v>
      </c>
      <c r="B600" s="3"/>
      <c r="C600" s="4" t="s">
        <v>132</v>
      </c>
      <c r="D600" s="17">
        <f t="shared" si="404"/>
        <v>0</v>
      </c>
      <c r="E600" s="17"/>
      <c r="F600" s="17"/>
      <c r="G600" s="17">
        <f t="shared" si="405"/>
        <v>0</v>
      </c>
      <c r="H600" s="17"/>
      <c r="I600" s="17"/>
      <c r="J600" s="17">
        <f t="shared" si="406"/>
        <v>0</v>
      </c>
      <c r="K600" s="17"/>
      <c r="L600" s="17"/>
      <c r="M600" s="17">
        <f t="shared" si="407"/>
        <v>0</v>
      </c>
      <c r="N600" s="17"/>
      <c r="O600" s="17"/>
      <c r="P600" s="17">
        <f t="shared" si="408"/>
        <v>0</v>
      </c>
      <c r="Q600" s="17"/>
      <c r="R600" s="17"/>
      <c r="S600" s="17">
        <f t="shared" si="409"/>
        <v>0</v>
      </c>
      <c r="T600" s="17"/>
      <c r="U600" s="17"/>
      <c r="V600" s="17">
        <f t="shared" si="410"/>
        <v>0</v>
      </c>
      <c r="W600" s="17"/>
      <c r="X600" s="17"/>
      <c r="Y600" s="2"/>
      <c r="Z600" s="2"/>
    </row>
    <row r="601" spans="1:26" s="8" customFormat="1" ht="16.5" thickTop="1" thickBot="1">
      <c r="A601" s="13" t="str">
        <f t="shared" si="403"/>
        <v>b</v>
      </c>
      <c r="B601" s="3"/>
      <c r="C601" s="4" t="s">
        <v>148</v>
      </c>
      <c r="D601" s="17">
        <f t="shared" si="404"/>
        <v>0</v>
      </c>
      <c r="E601" s="17"/>
      <c r="F601" s="17"/>
      <c r="G601" s="17">
        <f t="shared" si="405"/>
        <v>0</v>
      </c>
      <c r="H601" s="17"/>
      <c r="I601" s="17"/>
      <c r="J601" s="17">
        <f t="shared" si="406"/>
        <v>0</v>
      </c>
      <c r="K601" s="17"/>
      <c r="L601" s="17"/>
      <c r="M601" s="17">
        <f t="shared" si="407"/>
        <v>0</v>
      </c>
      <c r="N601" s="17"/>
      <c r="O601" s="17"/>
      <c r="P601" s="17">
        <f t="shared" si="408"/>
        <v>0</v>
      </c>
      <c r="Q601" s="17"/>
      <c r="R601" s="17"/>
      <c r="S601" s="17">
        <f t="shared" si="409"/>
        <v>0</v>
      </c>
      <c r="T601" s="17"/>
      <c r="U601" s="17"/>
      <c r="V601" s="17">
        <f t="shared" si="410"/>
        <v>0</v>
      </c>
      <c r="W601" s="17"/>
      <c r="X601" s="17"/>
      <c r="Y601" s="2"/>
      <c r="Z601" s="2"/>
    </row>
    <row r="602" spans="1:26" ht="16.5" thickTop="1" thickBot="1">
      <c r="A602" s="13" t="str">
        <f t="shared" si="403"/>
        <v>a</v>
      </c>
      <c r="B602" s="3" t="s">
        <v>0</v>
      </c>
      <c r="C602" s="4" t="s">
        <v>134</v>
      </c>
      <c r="D602" s="17">
        <f t="shared" si="404"/>
        <v>390974.5</v>
      </c>
      <c r="E602" s="17">
        <v>390974.5</v>
      </c>
      <c r="F602" s="17"/>
      <c r="G602" s="17">
        <f t="shared" si="405"/>
        <v>380000</v>
      </c>
      <c r="H602" s="17">
        <v>380000</v>
      </c>
      <c r="I602" s="17"/>
      <c r="J602" s="17">
        <f t="shared" si="406"/>
        <v>450000</v>
      </c>
      <c r="K602" s="17">
        <v>450000</v>
      </c>
      <c r="L602" s="17"/>
      <c r="M602" s="17">
        <f t="shared" si="407"/>
        <v>0</v>
      </c>
      <c r="N602" s="17"/>
      <c r="O602" s="17"/>
      <c r="P602" s="17">
        <f t="shared" si="408"/>
        <v>450000</v>
      </c>
      <c r="Q602" s="17">
        <v>450000</v>
      </c>
      <c r="R602" s="17"/>
      <c r="S602" s="17">
        <f t="shared" si="409"/>
        <v>450000</v>
      </c>
      <c r="T602" s="17">
        <v>450000</v>
      </c>
      <c r="U602" s="17"/>
      <c r="V602" s="17">
        <f t="shared" si="410"/>
        <v>0</v>
      </c>
      <c r="W602" s="17"/>
      <c r="X602" s="17"/>
      <c r="Y602" s="2"/>
      <c r="Z602" s="2"/>
    </row>
    <row r="603" spans="1:26" s="8" customFormat="1" ht="16.5" thickTop="1" thickBot="1">
      <c r="A603" s="13" t="str">
        <f t="shared" si="403"/>
        <v>b</v>
      </c>
      <c r="B603" s="3"/>
      <c r="C603" s="4" t="s">
        <v>129</v>
      </c>
      <c r="D603" s="17">
        <f t="shared" si="404"/>
        <v>0</v>
      </c>
      <c r="E603" s="17">
        <f>E604+E605</f>
        <v>0</v>
      </c>
      <c r="F603" s="17">
        <f>F604+F605</f>
        <v>0</v>
      </c>
      <c r="G603" s="17">
        <f t="shared" si="405"/>
        <v>0</v>
      </c>
      <c r="H603" s="17">
        <f>H604+H605</f>
        <v>0</v>
      </c>
      <c r="I603" s="17">
        <f>I604+I605</f>
        <v>0</v>
      </c>
      <c r="J603" s="17">
        <f t="shared" si="406"/>
        <v>0</v>
      </c>
      <c r="K603" s="17">
        <f>K604+K605</f>
        <v>0</v>
      </c>
      <c r="L603" s="17">
        <f>L604+L605</f>
        <v>0</v>
      </c>
      <c r="M603" s="17">
        <f t="shared" si="407"/>
        <v>0</v>
      </c>
      <c r="N603" s="17">
        <f>N604+N605</f>
        <v>0</v>
      </c>
      <c r="O603" s="17">
        <f>O604+O605</f>
        <v>0</v>
      </c>
      <c r="P603" s="17">
        <f t="shared" si="408"/>
        <v>0</v>
      </c>
      <c r="Q603" s="17">
        <f>Q604+Q605</f>
        <v>0</v>
      </c>
      <c r="R603" s="17">
        <f>R604+R605</f>
        <v>0</v>
      </c>
      <c r="S603" s="17">
        <f t="shared" si="409"/>
        <v>0</v>
      </c>
      <c r="T603" s="17">
        <f>T604+T605</f>
        <v>0</v>
      </c>
      <c r="U603" s="17">
        <f>U604+U605</f>
        <v>0</v>
      </c>
      <c r="V603" s="17">
        <f t="shared" si="410"/>
        <v>0</v>
      </c>
      <c r="W603" s="17">
        <f>W604+W605</f>
        <v>0</v>
      </c>
      <c r="X603" s="17">
        <f>X604+X605</f>
        <v>0</v>
      </c>
      <c r="Y603" s="2"/>
      <c r="Z603" s="2"/>
    </row>
    <row r="604" spans="1:26" s="8" customFormat="1" ht="27" thickTop="1" thickBot="1">
      <c r="A604" s="13" t="str">
        <f t="shared" si="403"/>
        <v>b</v>
      </c>
      <c r="B604" s="3"/>
      <c r="C604" s="11" t="s">
        <v>15</v>
      </c>
      <c r="D604" s="19">
        <f t="shared" si="404"/>
        <v>0</v>
      </c>
      <c r="E604" s="19"/>
      <c r="F604" s="19"/>
      <c r="G604" s="19">
        <f t="shared" si="405"/>
        <v>0</v>
      </c>
      <c r="H604" s="19"/>
      <c r="I604" s="19"/>
      <c r="J604" s="19">
        <f t="shared" si="406"/>
        <v>0</v>
      </c>
      <c r="K604" s="19"/>
      <c r="L604" s="19"/>
      <c r="M604" s="19">
        <f t="shared" si="407"/>
        <v>0</v>
      </c>
      <c r="N604" s="19"/>
      <c r="O604" s="19"/>
      <c r="P604" s="19">
        <f t="shared" si="408"/>
        <v>0</v>
      </c>
      <c r="Q604" s="19"/>
      <c r="R604" s="19"/>
      <c r="S604" s="19">
        <f t="shared" si="409"/>
        <v>0</v>
      </c>
      <c r="T604" s="19"/>
      <c r="U604" s="19"/>
      <c r="V604" s="19">
        <f t="shared" si="410"/>
        <v>0</v>
      </c>
      <c r="W604" s="19"/>
      <c r="X604" s="19"/>
      <c r="Y604" s="2"/>
      <c r="Z604" s="2"/>
    </row>
    <row r="605" spans="1:26" s="8" customFormat="1" ht="27" thickTop="1" thickBot="1">
      <c r="A605" s="13" t="str">
        <f t="shared" si="403"/>
        <v>b</v>
      </c>
      <c r="B605" s="3"/>
      <c r="C605" s="11" t="s">
        <v>16</v>
      </c>
      <c r="D605" s="19">
        <f t="shared" si="404"/>
        <v>0</v>
      </c>
      <c r="E605" s="19"/>
      <c r="F605" s="19"/>
      <c r="G605" s="19">
        <f t="shared" si="405"/>
        <v>0</v>
      </c>
      <c r="H605" s="19"/>
      <c r="I605" s="19"/>
      <c r="J605" s="19">
        <f t="shared" si="406"/>
        <v>0</v>
      </c>
      <c r="K605" s="19"/>
      <c r="L605" s="19"/>
      <c r="M605" s="19">
        <f t="shared" si="407"/>
        <v>0</v>
      </c>
      <c r="N605" s="19"/>
      <c r="O605" s="19"/>
      <c r="P605" s="19">
        <f t="shared" si="408"/>
        <v>0</v>
      </c>
      <c r="Q605" s="19"/>
      <c r="R605" s="19"/>
      <c r="S605" s="19">
        <f t="shared" si="409"/>
        <v>0</v>
      </c>
      <c r="T605" s="19"/>
      <c r="U605" s="19"/>
      <c r="V605" s="19">
        <f t="shared" si="410"/>
        <v>0</v>
      </c>
      <c r="W605" s="19"/>
      <c r="X605" s="19"/>
      <c r="Y605" s="2"/>
      <c r="Z605" s="2"/>
    </row>
    <row r="606" spans="1:26" s="8" customFormat="1" ht="16.5" thickTop="1" thickBot="1">
      <c r="A606" s="13" t="str">
        <f t="shared" si="403"/>
        <v>b</v>
      </c>
      <c r="B606" s="3"/>
      <c r="C606" s="10" t="s">
        <v>17</v>
      </c>
      <c r="D606" s="16">
        <f t="shared" si="404"/>
        <v>0</v>
      </c>
      <c r="E606" s="16">
        <v>0</v>
      </c>
      <c r="F606" s="16">
        <v>0</v>
      </c>
      <c r="G606" s="16">
        <f t="shared" si="405"/>
        <v>0</v>
      </c>
      <c r="H606" s="16">
        <v>0</v>
      </c>
      <c r="I606" s="16">
        <v>0</v>
      </c>
      <c r="J606" s="16">
        <f t="shared" si="406"/>
        <v>0</v>
      </c>
      <c r="K606" s="16">
        <v>0</v>
      </c>
      <c r="L606" s="16">
        <v>0</v>
      </c>
      <c r="M606" s="16">
        <f t="shared" si="407"/>
        <v>0</v>
      </c>
      <c r="N606" s="16">
        <v>0</v>
      </c>
      <c r="O606" s="16">
        <v>0</v>
      </c>
      <c r="P606" s="16">
        <f t="shared" si="408"/>
        <v>0</v>
      </c>
      <c r="Q606" s="16">
        <v>0</v>
      </c>
      <c r="R606" s="16">
        <v>0</v>
      </c>
      <c r="S606" s="16">
        <f t="shared" si="409"/>
        <v>0</v>
      </c>
      <c r="T606" s="16">
        <v>0</v>
      </c>
      <c r="U606" s="16">
        <v>0</v>
      </c>
      <c r="V606" s="16">
        <f t="shared" si="410"/>
        <v>0</v>
      </c>
      <c r="W606" s="16">
        <v>0</v>
      </c>
      <c r="X606" s="16">
        <v>0</v>
      </c>
      <c r="Y606" s="2"/>
      <c r="Z606" s="2"/>
    </row>
    <row r="607" spans="1:26" s="8" customFormat="1" ht="16.5" thickTop="1" thickBot="1">
      <c r="A607" s="13" t="str">
        <f t="shared" si="403"/>
        <v>b</v>
      </c>
      <c r="B607" s="3"/>
      <c r="C607" s="10" t="s">
        <v>18</v>
      </c>
      <c r="D607" s="16">
        <f t="shared" si="404"/>
        <v>0</v>
      </c>
      <c r="E607" s="16">
        <v>0</v>
      </c>
      <c r="F607" s="16">
        <v>0</v>
      </c>
      <c r="G607" s="16">
        <f t="shared" si="405"/>
        <v>0</v>
      </c>
      <c r="H607" s="16">
        <v>0</v>
      </c>
      <c r="I607" s="16">
        <v>0</v>
      </c>
      <c r="J607" s="16">
        <f t="shared" si="406"/>
        <v>0</v>
      </c>
      <c r="K607" s="16">
        <v>0</v>
      </c>
      <c r="L607" s="16">
        <v>0</v>
      </c>
      <c r="M607" s="16">
        <f t="shared" si="407"/>
        <v>0</v>
      </c>
      <c r="N607" s="16">
        <v>0</v>
      </c>
      <c r="O607" s="16">
        <v>0</v>
      </c>
      <c r="P607" s="16">
        <f t="shared" si="408"/>
        <v>0</v>
      </c>
      <c r="Q607" s="16">
        <v>0</v>
      </c>
      <c r="R607" s="16">
        <v>0</v>
      </c>
      <c r="S607" s="16">
        <f t="shared" si="409"/>
        <v>0</v>
      </c>
      <c r="T607" s="16">
        <v>0</v>
      </c>
      <c r="U607" s="16">
        <v>0</v>
      </c>
      <c r="V607" s="16">
        <f t="shared" si="410"/>
        <v>0</v>
      </c>
      <c r="W607" s="16">
        <v>0</v>
      </c>
      <c r="X607" s="16">
        <v>0</v>
      </c>
      <c r="Y607" s="2"/>
      <c r="Z607" s="2"/>
    </row>
    <row r="608" spans="1:26" ht="16.5" thickTop="1" thickBot="1">
      <c r="A608" s="13" t="str">
        <f t="shared" si="403"/>
        <v>a</v>
      </c>
      <c r="B608" s="3" t="s">
        <v>61</v>
      </c>
      <c r="C608" s="6" t="s">
        <v>214</v>
      </c>
      <c r="D608" s="14">
        <f t="shared" si="404"/>
        <v>7735425</v>
      </c>
      <c r="E608" s="14">
        <f>E611+E620+E621</f>
        <v>7735425</v>
      </c>
      <c r="F608" s="14">
        <f>F611+F620+F621</f>
        <v>0</v>
      </c>
      <c r="G608" s="14">
        <f t="shared" si="405"/>
        <v>9200000</v>
      </c>
      <c r="H608" s="14">
        <f>H611+H620+H621</f>
        <v>9200000</v>
      </c>
      <c r="I608" s="14">
        <f>I611+I620+I621</f>
        <v>0</v>
      </c>
      <c r="J608" s="14">
        <f t="shared" si="406"/>
        <v>9585000</v>
      </c>
      <c r="K608" s="14">
        <f>K611+K620+K621</f>
        <v>9585000</v>
      </c>
      <c r="L608" s="14">
        <f>L611+L620+L621</f>
        <v>0</v>
      </c>
      <c r="M608" s="14">
        <f t="shared" si="407"/>
        <v>0</v>
      </c>
      <c r="N608" s="14">
        <f>N611+N620+N621</f>
        <v>0</v>
      </c>
      <c r="O608" s="14">
        <f>O611+O620+O621</f>
        <v>0</v>
      </c>
      <c r="P608" s="14">
        <f t="shared" si="408"/>
        <v>9585000</v>
      </c>
      <c r="Q608" s="14">
        <f>Q611+Q620+Q621</f>
        <v>9585000</v>
      </c>
      <c r="R608" s="14">
        <f>R611+R620+R621</f>
        <v>0</v>
      </c>
      <c r="S608" s="14">
        <f t="shared" si="409"/>
        <v>9585000</v>
      </c>
      <c r="T608" s="14">
        <f>T611+T620+T621</f>
        <v>9585000</v>
      </c>
      <c r="U608" s="14">
        <f>U611+U620+U621</f>
        <v>0</v>
      </c>
      <c r="V608" s="14">
        <f t="shared" si="410"/>
        <v>0</v>
      </c>
      <c r="W608" s="14">
        <f>W611+W620+W621</f>
        <v>0</v>
      </c>
      <c r="X608" s="14">
        <f>X611+X620+X621</f>
        <v>0</v>
      </c>
      <c r="Y608" s="5" t="s">
        <v>135</v>
      </c>
      <c r="Z608" s="5" t="s">
        <v>207</v>
      </c>
    </row>
    <row r="609" spans="1:26" s="8" customFormat="1" ht="16.5" thickTop="1" thickBot="1">
      <c r="A609" s="13" t="str">
        <f t="shared" si="403"/>
        <v>b</v>
      </c>
      <c r="B609" s="3"/>
      <c r="C609" s="9" t="s">
        <v>12</v>
      </c>
      <c r="D609" s="15">
        <f t="shared" si="404"/>
        <v>0</v>
      </c>
      <c r="E609" s="15">
        <v>0</v>
      </c>
      <c r="F609" s="15">
        <v>0</v>
      </c>
      <c r="G609" s="15">
        <f t="shared" si="405"/>
        <v>0</v>
      </c>
      <c r="H609" s="15">
        <v>0</v>
      </c>
      <c r="I609" s="15">
        <v>0</v>
      </c>
      <c r="J609" s="15">
        <f t="shared" si="406"/>
        <v>0</v>
      </c>
      <c r="K609" s="15">
        <v>0</v>
      </c>
      <c r="L609" s="15">
        <v>0</v>
      </c>
      <c r="M609" s="15">
        <f t="shared" si="407"/>
        <v>0</v>
      </c>
      <c r="N609" s="15">
        <v>0</v>
      </c>
      <c r="O609" s="15">
        <v>0</v>
      </c>
      <c r="P609" s="15">
        <f t="shared" si="408"/>
        <v>0</v>
      </c>
      <c r="Q609" s="15">
        <v>0</v>
      </c>
      <c r="R609" s="15">
        <v>0</v>
      </c>
      <c r="S609" s="15">
        <f t="shared" si="409"/>
        <v>0</v>
      </c>
      <c r="T609" s="15">
        <v>0</v>
      </c>
      <c r="U609" s="15">
        <v>0</v>
      </c>
      <c r="V609" s="15">
        <f t="shared" si="410"/>
        <v>0</v>
      </c>
      <c r="W609" s="15">
        <v>0</v>
      </c>
      <c r="X609" s="15">
        <v>0</v>
      </c>
      <c r="Y609" s="5"/>
      <c r="Z609" s="5"/>
    </row>
    <row r="610" spans="1:26" s="8" customFormat="1" ht="16.5" thickTop="1" thickBot="1">
      <c r="A610" s="13" t="str">
        <f t="shared" si="403"/>
        <v>b</v>
      </c>
      <c r="B610" s="3"/>
      <c r="C610" s="9" t="s">
        <v>13</v>
      </c>
      <c r="D610" s="15">
        <f t="shared" si="404"/>
        <v>0</v>
      </c>
      <c r="E610" s="15">
        <v>0</v>
      </c>
      <c r="F610" s="15">
        <v>0</v>
      </c>
      <c r="G610" s="15">
        <f t="shared" si="405"/>
        <v>0</v>
      </c>
      <c r="H610" s="15">
        <v>0</v>
      </c>
      <c r="I610" s="15">
        <v>0</v>
      </c>
      <c r="J610" s="15">
        <f t="shared" si="406"/>
        <v>0</v>
      </c>
      <c r="K610" s="15">
        <v>0</v>
      </c>
      <c r="L610" s="15">
        <v>0</v>
      </c>
      <c r="M610" s="15">
        <f t="shared" si="407"/>
        <v>0</v>
      </c>
      <c r="N610" s="15">
        <v>0</v>
      </c>
      <c r="O610" s="15">
        <v>0</v>
      </c>
      <c r="P610" s="15">
        <f t="shared" si="408"/>
        <v>0</v>
      </c>
      <c r="Q610" s="15">
        <v>0</v>
      </c>
      <c r="R610" s="15">
        <v>0</v>
      </c>
      <c r="S610" s="15">
        <f t="shared" si="409"/>
        <v>0</v>
      </c>
      <c r="T610" s="15">
        <v>0</v>
      </c>
      <c r="U610" s="15">
        <v>0</v>
      </c>
      <c r="V610" s="15">
        <f t="shared" si="410"/>
        <v>0</v>
      </c>
      <c r="W610" s="15">
        <v>0</v>
      </c>
      <c r="X610" s="15">
        <v>0</v>
      </c>
      <c r="Y610" s="5"/>
      <c r="Z610" s="5"/>
    </row>
    <row r="611" spans="1:26" ht="16.5" thickTop="1" thickBot="1">
      <c r="A611" s="13" t="str">
        <f t="shared" si="403"/>
        <v>a</v>
      </c>
      <c r="B611" s="3" t="s">
        <v>0</v>
      </c>
      <c r="C611" s="10" t="s">
        <v>14</v>
      </c>
      <c r="D611" s="16">
        <f t="shared" si="404"/>
        <v>7735425</v>
      </c>
      <c r="E611" s="16">
        <f>E612+E613+E614+E615+E616+E617</f>
        <v>7735425</v>
      </c>
      <c r="F611" s="16">
        <f>F612+F613+F614+F615+F616+F617</f>
        <v>0</v>
      </c>
      <c r="G611" s="16">
        <f t="shared" si="405"/>
        <v>9200000</v>
      </c>
      <c r="H611" s="16">
        <f>H612+H613+H614+H615+H616+H617</f>
        <v>9200000</v>
      </c>
      <c r="I611" s="16">
        <f>I612+I613+I614+I615+I616+I617</f>
        <v>0</v>
      </c>
      <c r="J611" s="16">
        <f t="shared" si="406"/>
        <v>9585000</v>
      </c>
      <c r="K611" s="16">
        <f>K612+K613+K614+K615+K616+K617</f>
        <v>9585000</v>
      </c>
      <c r="L611" s="16">
        <f>L612+L613+L614+L615+L616+L617</f>
        <v>0</v>
      </c>
      <c r="M611" s="16">
        <f t="shared" si="407"/>
        <v>0</v>
      </c>
      <c r="N611" s="16">
        <f>N612+N613+N614+N615+N616+N617</f>
        <v>0</v>
      </c>
      <c r="O611" s="16">
        <f>O612+O613+O614+O615+O616+O617</f>
        <v>0</v>
      </c>
      <c r="P611" s="16">
        <f t="shared" si="408"/>
        <v>9585000</v>
      </c>
      <c r="Q611" s="16">
        <f>Q612+Q613+Q614+Q615+Q616+Q617</f>
        <v>9585000</v>
      </c>
      <c r="R611" s="16">
        <f>R612+R613+R614+R615+R616+R617</f>
        <v>0</v>
      </c>
      <c r="S611" s="16">
        <f t="shared" si="409"/>
        <v>9585000</v>
      </c>
      <c r="T611" s="16">
        <f>T612+T613+T614+T615+T616+T617</f>
        <v>9585000</v>
      </c>
      <c r="U611" s="16">
        <f>U612+U613+U614+U615+U616+U617</f>
        <v>0</v>
      </c>
      <c r="V611" s="16">
        <f t="shared" si="410"/>
        <v>0</v>
      </c>
      <c r="W611" s="16">
        <f>W612+W613+W614+W615+W616+W617</f>
        <v>0</v>
      </c>
      <c r="X611" s="16">
        <f>X612+X613+X614+X615+X616+X617</f>
        <v>0</v>
      </c>
      <c r="Y611" s="2"/>
      <c r="Z611" s="2"/>
    </row>
    <row r="612" spans="1:26" s="8" customFormat="1" ht="16.5" thickTop="1" thickBot="1">
      <c r="A612" s="13" t="str">
        <f t="shared" ref="A612:A675" si="411">IF((D612+E612+F612+G612+H612+I612+J612+K612+L612+P612+Q612+R612+V612+W612+X612)&gt;0,"a","b")</f>
        <v>b</v>
      </c>
      <c r="B612" s="3"/>
      <c r="C612" s="4" t="s">
        <v>182</v>
      </c>
      <c r="D612" s="17">
        <f t="shared" si="404"/>
        <v>0</v>
      </c>
      <c r="E612" s="17"/>
      <c r="F612" s="17"/>
      <c r="G612" s="17">
        <f t="shared" si="405"/>
        <v>0</v>
      </c>
      <c r="H612" s="17"/>
      <c r="I612" s="17"/>
      <c r="J612" s="17">
        <f t="shared" si="406"/>
        <v>0</v>
      </c>
      <c r="K612" s="17"/>
      <c r="L612" s="17"/>
      <c r="M612" s="17">
        <f t="shared" si="407"/>
        <v>0</v>
      </c>
      <c r="N612" s="17"/>
      <c r="O612" s="17"/>
      <c r="P612" s="17">
        <f t="shared" si="408"/>
        <v>0</v>
      </c>
      <c r="Q612" s="17"/>
      <c r="R612" s="17"/>
      <c r="S612" s="17">
        <f t="shared" si="409"/>
        <v>0</v>
      </c>
      <c r="T612" s="17"/>
      <c r="U612" s="17"/>
      <c r="V612" s="17">
        <f t="shared" si="410"/>
        <v>0</v>
      </c>
      <c r="W612" s="17"/>
      <c r="X612" s="17"/>
      <c r="Y612" s="2"/>
      <c r="Z612" s="2"/>
    </row>
    <row r="613" spans="1:26" s="8" customFormat="1" ht="16.5" thickTop="1" thickBot="1">
      <c r="A613" s="13" t="str">
        <f t="shared" si="411"/>
        <v>b</v>
      </c>
      <c r="B613" s="3"/>
      <c r="C613" s="4" t="s">
        <v>133</v>
      </c>
      <c r="D613" s="17">
        <f t="shared" si="404"/>
        <v>0</v>
      </c>
      <c r="E613" s="17"/>
      <c r="F613" s="17"/>
      <c r="G613" s="17">
        <f t="shared" si="405"/>
        <v>0</v>
      </c>
      <c r="H613" s="17"/>
      <c r="I613" s="17"/>
      <c r="J613" s="17">
        <f t="shared" si="406"/>
        <v>0</v>
      </c>
      <c r="K613" s="17"/>
      <c r="L613" s="17"/>
      <c r="M613" s="17">
        <f t="shared" si="407"/>
        <v>0</v>
      </c>
      <c r="N613" s="17"/>
      <c r="O613" s="17"/>
      <c r="P613" s="17">
        <f t="shared" si="408"/>
        <v>0</v>
      </c>
      <c r="Q613" s="17"/>
      <c r="R613" s="17"/>
      <c r="S613" s="17">
        <f t="shared" si="409"/>
        <v>0</v>
      </c>
      <c r="T613" s="17"/>
      <c r="U613" s="17"/>
      <c r="V613" s="17">
        <f t="shared" si="410"/>
        <v>0</v>
      </c>
      <c r="W613" s="17"/>
      <c r="X613" s="17"/>
      <c r="Y613" s="2"/>
      <c r="Z613" s="2"/>
    </row>
    <row r="614" spans="1:26" s="8" customFormat="1" ht="16.5" thickTop="1" thickBot="1">
      <c r="A614" s="13" t="str">
        <f t="shared" si="411"/>
        <v>b</v>
      </c>
      <c r="B614" s="3"/>
      <c r="C614" s="4" t="s">
        <v>132</v>
      </c>
      <c r="D614" s="17">
        <f t="shared" si="404"/>
        <v>0</v>
      </c>
      <c r="E614" s="17"/>
      <c r="F614" s="17"/>
      <c r="G614" s="17">
        <f t="shared" si="405"/>
        <v>0</v>
      </c>
      <c r="H614" s="17"/>
      <c r="I614" s="17"/>
      <c r="J614" s="17">
        <f t="shared" si="406"/>
        <v>0</v>
      </c>
      <c r="K614" s="17"/>
      <c r="L614" s="17"/>
      <c r="M614" s="17">
        <f t="shared" si="407"/>
        <v>0</v>
      </c>
      <c r="N614" s="17"/>
      <c r="O614" s="17"/>
      <c r="P614" s="17">
        <f t="shared" si="408"/>
        <v>0</v>
      </c>
      <c r="Q614" s="17"/>
      <c r="R614" s="17"/>
      <c r="S614" s="17">
        <f t="shared" si="409"/>
        <v>0</v>
      </c>
      <c r="T614" s="17"/>
      <c r="U614" s="17"/>
      <c r="V614" s="17">
        <f t="shared" si="410"/>
        <v>0</v>
      </c>
      <c r="W614" s="17"/>
      <c r="X614" s="17"/>
      <c r="Y614" s="2"/>
      <c r="Z614" s="2"/>
    </row>
    <row r="615" spans="1:26" s="8" customFormat="1" ht="16.5" thickTop="1" thickBot="1">
      <c r="A615" s="13" t="str">
        <f t="shared" si="411"/>
        <v>b</v>
      </c>
      <c r="B615" s="3"/>
      <c r="C615" s="4" t="s">
        <v>148</v>
      </c>
      <c r="D615" s="17">
        <f t="shared" si="404"/>
        <v>0</v>
      </c>
      <c r="E615" s="17"/>
      <c r="F615" s="17"/>
      <c r="G615" s="17">
        <f t="shared" si="405"/>
        <v>0</v>
      </c>
      <c r="H615" s="17"/>
      <c r="I615" s="17"/>
      <c r="J615" s="17">
        <f t="shared" si="406"/>
        <v>0</v>
      </c>
      <c r="K615" s="17"/>
      <c r="L615" s="17"/>
      <c r="M615" s="17">
        <f t="shared" si="407"/>
        <v>0</v>
      </c>
      <c r="N615" s="17"/>
      <c r="O615" s="17"/>
      <c r="P615" s="17">
        <f t="shared" si="408"/>
        <v>0</v>
      </c>
      <c r="Q615" s="17"/>
      <c r="R615" s="17"/>
      <c r="S615" s="17">
        <f t="shared" si="409"/>
        <v>0</v>
      </c>
      <c r="T615" s="17"/>
      <c r="U615" s="17"/>
      <c r="V615" s="17">
        <f t="shared" si="410"/>
        <v>0</v>
      </c>
      <c r="W615" s="17"/>
      <c r="X615" s="17"/>
      <c r="Y615" s="2"/>
      <c r="Z615" s="2"/>
    </row>
    <row r="616" spans="1:26" ht="16.5" thickTop="1" thickBot="1">
      <c r="A616" s="13" t="str">
        <f t="shared" si="411"/>
        <v>a</v>
      </c>
      <c r="B616" s="3" t="s">
        <v>0</v>
      </c>
      <c r="C616" s="4" t="s">
        <v>134</v>
      </c>
      <c r="D616" s="17">
        <f t="shared" si="404"/>
        <v>7735425</v>
      </c>
      <c r="E616" s="17">
        <v>7735425</v>
      </c>
      <c r="F616" s="17"/>
      <c r="G616" s="17">
        <f t="shared" si="405"/>
        <v>9200000</v>
      </c>
      <c r="H616" s="17">
        <v>9200000</v>
      </c>
      <c r="I616" s="17"/>
      <c r="J616" s="17">
        <f t="shared" si="406"/>
        <v>9585000</v>
      </c>
      <c r="K616" s="17">
        <v>9585000</v>
      </c>
      <c r="L616" s="17"/>
      <c r="M616" s="17">
        <f t="shared" si="407"/>
        <v>0</v>
      </c>
      <c r="N616" s="17"/>
      <c r="O616" s="17"/>
      <c r="P616" s="17">
        <f t="shared" si="408"/>
        <v>9585000</v>
      </c>
      <c r="Q616" s="17">
        <v>9585000</v>
      </c>
      <c r="R616" s="17"/>
      <c r="S616" s="17">
        <f t="shared" si="409"/>
        <v>9585000</v>
      </c>
      <c r="T616" s="17">
        <v>9585000</v>
      </c>
      <c r="U616" s="17"/>
      <c r="V616" s="17">
        <f t="shared" si="410"/>
        <v>0</v>
      </c>
      <c r="W616" s="17"/>
      <c r="X616" s="17"/>
      <c r="Y616" s="2"/>
      <c r="Z616" s="2"/>
    </row>
    <row r="617" spans="1:26" s="8" customFormat="1" ht="16.5" thickTop="1" thickBot="1">
      <c r="A617" s="13" t="str">
        <f t="shared" si="411"/>
        <v>b</v>
      </c>
      <c r="B617" s="3"/>
      <c r="C617" s="4" t="s">
        <v>129</v>
      </c>
      <c r="D617" s="17">
        <f t="shared" si="404"/>
        <v>0</v>
      </c>
      <c r="E617" s="17">
        <f>E618+E619</f>
        <v>0</v>
      </c>
      <c r="F617" s="17">
        <f>F618+F619</f>
        <v>0</v>
      </c>
      <c r="G617" s="17">
        <f t="shared" si="405"/>
        <v>0</v>
      </c>
      <c r="H617" s="17">
        <f>H618+H619</f>
        <v>0</v>
      </c>
      <c r="I617" s="17">
        <f>I618+I619</f>
        <v>0</v>
      </c>
      <c r="J617" s="17">
        <f t="shared" si="406"/>
        <v>0</v>
      </c>
      <c r="K617" s="17">
        <f>K618+K619</f>
        <v>0</v>
      </c>
      <c r="L617" s="17">
        <f>L618+L619</f>
        <v>0</v>
      </c>
      <c r="M617" s="17">
        <f t="shared" si="407"/>
        <v>0</v>
      </c>
      <c r="N617" s="17">
        <f>N618+N619</f>
        <v>0</v>
      </c>
      <c r="O617" s="17">
        <f>O618+O619</f>
        <v>0</v>
      </c>
      <c r="P617" s="17">
        <f t="shared" si="408"/>
        <v>0</v>
      </c>
      <c r="Q617" s="17">
        <f>Q618+Q619</f>
        <v>0</v>
      </c>
      <c r="R617" s="17">
        <f>R618+R619</f>
        <v>0</v>
      </c>
      <c r="S617" s="17">
        <f t="shared" si="409"/>
        <v>0</v>
      </c>
      <c r="T617" s="17">
        <f>T618+T619</f>
        <v>0</v>
      </c>
      <c r="U617" s="17">
        <f>U618+U619</f>
        <v>0</v>
      </c>
      <c r="V617" s="17">
        <f t="shared" si="410"/>
        <v>0</v>
      </c>
      <c r="W617" s="17">
        <f>W618+W619</f>
        <v>0</v>
      </c>
      <c r="X617" s="17">
        <f>X618+X619</f>
        <v>0</v>
      </c>
      <c r="Y617" s="2"/>
      <c r="Z617" s="2"/>
    </row>
    <row r="618" spans="1:26" s="8" customFormat="1" ht="27" thickTop="1" thickBot="1">
      <c r="A618" s="13" t="str">
        <f t="shared" si="411"/>
        <v>b</v>
      </c>
      <c r="B618" s="3"/>
      <c r="C618" s="11" t="s">
        <v>15</v>
      </c>
      <c r="D618" s="19">
        <f t="shared" si="404"/>
        <v>0</v>
      </c>
      <c r="E618" s="19"/>
      <c r="F618" s="19"/>
      <c r="G618" s="19">
        <f t="shared" si="405"/>
        <v>0</v>
      </c>
      <c r="H618" s="19"/>
      <c r="I618" s="19"/>
      <c r="J618" s="19">
        <f t="shared" si="406"/>
        <v>0</v>
      </c>
      <c r="K618" s="19"/>
      <c r="L618" s="19"/>
      <c r="M618" s="19">
        <f t="shared" si="407"/>
        <v>0</v>
      </c>
      <c r="N618" s="19"/>
      <c r="O618" s="19"/>
      <c r="P618" s="19">
        <f t="shared" si="408"/>
        <v>0</v>
      </c>
      <c r="Q618" s="19"/>
      <c r="R618" s="19"/>
      <c r="S618" s="19">
        <f t="shared" si="409"/>
        <v>0</v>
      </c>
      <c r="T618" s="19"/>
      <c r="U618" s="19"/>
      <c r="V618" s="19">
        <f t="shared" si="410"/>
        <v>0</v>
      </c>
      <c r="W618" s="19"/>
      <c r="X618" s="19"/>
      <c r="Y618" s="2"/>
      <c r="Z618" s="2"/>
    </row>
    <row r="619" spans="1:26" s="8" customFormat="1" ht="27" thickTop="1" thickBot="1">
      <c r="A619" s="13" t="str">
        <f t="shared" si="411"/>
        <v>b</v>
      </c>
      <c r="B619" s="3"/>
      <c r="C619" s="11" t="s">
        <v>16</v>
      </c>
      <c r="D619" s="19">
        <f t="shared" si="404"/>
        <v>0</v>
      </c>
      <c r="E619" s="19"/>
      <c r="F619" s="19"/>
      <c r="G619" s="19">
        <f t="shared" si="405"/>
        <v>0</v>
      </c>
      <c r="H619" s="19"/>
      <c r="I619" s="19"/>
      <c r="J619" s="19">
        <f t="shared" si="406"/>
        <v>0</v>
      </c>
      <c r="K619" s="19"/>
      <c r="L619" s="19"/>
      <c r="M619" s="19">
        <f t="shared" si="407"/>
        <v>0</v>
      </c>
      <c r="N619" s="19"/>
      <c r="O619" s="19"/>
      <c r="P619" s="19">
        <f t="shared" si="408"/>
        <v>0</v>
      </c>
      <c r="Q619" s="19"/>
      <c r="R619" s="19"/>
      <c r="S619" s="19">
        <f t="shared" si="409"/>
        <v>0</v>
      </c>
      <c r="T619" s="19"/>
      <c r="U619" s="19"/>
      <c r="V619" s="19">
        <f t="shared" si="410"/>
        <v>0</v>
      </c>
      <c r="W619" s="19"/>
      <c r="X619" s="19"/>
      <c r="Y619" s="2"/>
      <c r="Z619" s="2"/>
    </row>
    <row r="620" spans="1:26" s="8" customFormat="1" ht="16.5" thickTop="1" thickBot="1">
      <c r="A620" s="13" t="str">
        <f t="shared" si="411"/>
        <v>b</v>
      </c>
      <c r="B620" s="3"/>
      <c r="C620" s="10" t="s">
        <v>17</v>
      </c>
      <c r="D620" s="16">
        <f t="shared" si="404"/>
        <v>0</v>
      </c>
      <c r="E620" s="16">
        <v>0</v>
      </c>
      <c r="F620" s="16">
        <v>0</v>
      </c>
      <c r="G620" s="16">
        <f t="shared" si="405"/>
        <v>0</v>
      </c>
      <c r="H620" s="16">
        <v>0</v>
      </c>
      <c r="I620" s="16">
        <v>0</v>
      </c>
      <c r="J620" s="16">
        <f t="shared" si="406"/>
        <v>0</v>
      </c>
      <c r="K620" s="16">
        <v>0</v>
      </c>
      <c r="L620" s="16">
        <v>0</v>
      </c>
      <c r="M620" s="16">
        <f t="shared" si="407"/>
        <v>0</v>
      </c>
      <c r="N620" s="16">
        <v>0</v>
      </c>
      <c r="O620" s="16">
        <v>0</v>
      </c>
      <c r="P620" s="16">
        <f t="shared" si="408"/>
        <v>0</v>
      </c>
      <c r="Q620" s="16">
        <v>0</v>
      </c>
      <c r="R620" s="16">
        <v>0</v>
      </c>
      <c r="S620" s="16">
        <f t="shared" si="409"/>
        <v>0</v>
      </c>
      <c r="T620" s="16">
        <v>0</v>
      </c>
      <c r="U620" s="16">
        <v>0</v>
      </c>
      <c r="V620" s="16">
        <f t="shared" si="410"/>
        <v>0</v>
      </c>
      <c r="W620" s="16">
        <v>0</v>
      </c>
      <c r="X620" s="16">
        <v>0</v>
      </c>
      <c r="Y620" s="2"/>
      <c r="Z620" s="2"/>
    </row>
    <row r="621" spans="1:26" s="8" customFormat="1" ht="16.5" thickTop="1" thickBot="1">
      <c r="A621" s="13" t="str">
        <f t="shared" si="411"/>
        <v>b</v>
      </c>
      <c r="B621" s="3"/>
      <c r="C621" s="10" t="s">
        <v>18</v>
      </c>
      <c r="D621" s="16">
        <f t="shared" si="404"/>
        <v>0</v>
      </c>
      <c r="E621" s="16">
        <v>0</v>
      </c>
      <c r="F621" s="16">
        <v>0</v>
      </c>
      <c r="G621" s="16">
        <f t="shared" si="405"/>
        <v>0</v>
      </c>
      <c r="H621" s="16">
        <v>0</v>
      </c>
      <c r="I621" s="16">
        <v>0</v>
      </c>
      <c r="J621" s="16">
        <f t="shared" si="406"/>
        <v>0</v>
      </c>
      <c r="K621" s="16">
        <v>0</v>
      </c>
      <c r="L621" s="16">
        <v>0</v>
      </c>
      <c r="M621" s="16">
        <f t="shared" si="407"/>
        <v>0</v>
      </c>
      <c r="N621" s="16">
        <v>0</v>
      </c>
      <c r="O621" s="16">
        <v>0</v>
      </c>
      <c r="P621" s="16">
        <f t="shared" si="408"/>
        <v>0</v>
      </c>
      <c r="Q621" s="16">
        <v>0</v>
      </c>
      <c r="R621" s="16">
        <v>0</v>
      </c>
      <c r="S621" s="16">
        <f t="shared" si="409"/>
        <v>0</v>
      </c>
      <c r="T621" s="16">
        <v>0</v>
      </c>
      <c r="U621" s="16">
        <v>0</v>
      </c>
      <c r="V621" s="16">
        <f t="shared" si="410"/>
        <v>0</v>
      </c>
      <c r="W621" s="16">
        <v>0</v>
      </c>
      <c r="X621" s="16">
        <v>0</v>
      </c>
      <c r="Y621" s="2"/>
      <c r="Z621" s="2"/>
    </row>
    <row r="622" spans="1:26" ht="31.5" thickTop="1" thickBot="1">
      <c r="A622" s="13" t="str">
        <f t="shared" si="411"/>
        <v>a</v>
      </c>
      <c r="B622" s="3" t="s">
        <v>62</v>
      </c>
      <c r="C622" s="6" t="s">
        <v>213</v>
      </c>
      <c r="D622" s="14">
        <f t="shared" si="404"/>
        <v>2238172</v>
      </c>
      <c r="E622" s="14">
        <f>E625+E634+E635</f>
        <v>2238172</v>
      </c>
      <c r="F622" s="14">
        <f>F625+F634+F635</f>
        <v>0</v>
      </c>
      <c r="G622" s="14">
        <f t="shared" si="405"/>
        <v>2700000</v>
      </c>
      <c r="H622" s="14">
        <f>H625+H634+H635</f>
        <v>2700000</v>
      </c>
      <c r="I622" s="14">
        <f>I625+I634+I635</f>
        <v>0</v>
      </c>
      <c r="J622" s="14">
        <f t="shared" si="406"/>
        <v>2691200</v>
      </c>
      <c r="K622" s="14">
        <f>K625+K634+K635</f>
        <v>2691200</v>
      </c>
      <c r="L622" s="14">
        <f>L625+L634+L635</f>
        <v>0</v>
      </c>
      <c r="M622" s="14">
        <f t="shared" si="407"/>
        <v>0</v>
      </c>
      <c r="N622" s="14">
        <f>N625+N634+N635</f>
        <v>0</v>
      </c>
      <c r="O622" s="14">
        <f>O625+O634+O635</f>
        <v>0</v>
      </c>
      <c r="P622" s="14">
        <f t="shared" si="408"/>
        <v>2700000</v>
      </c>
      <c r="Q622" s="14">
        <f>Q625+Q634+Q635</f>
        <v>2700000</v>
      </c>
      <c r="R622" s="14">
        <f>R625+R634+R635</f>
        <v>0</v>
      </c>
      <c r="S622" s="14">
        <f t="shared" si="409"/>
        <v>2700000</v>
      </c>
      <c r="T622" s="14">
        <f>T625+T634+T635</f>
        <v>2700000</v>
      </c>
      <c r="U622" s="14">
        <f>U625+U634+U635</f>
        <v>0</v>
      </c>
      <c r="V622" s="14">
        <f t="shared" si="410"/>
        <v>0</v>
      </c>
      <c r="W622" s="14">
        <f>W625+W634+W635</f>
        <v>0</v>
      </c>
      <c r="X622" s="14">
        <f>X625+X634+X635</f>
        <v>0</v>
      </c>
      <c r="Y622" s="5" t="s">
        <v>135</v>
      </c>
      <c r="Z622" s="5" t="s">
        <v>207</v>
      </c>
    </row>
    <row r="623" spans="1:26" s="8" customFormat="1" ht="16.5" thickTop="1" thickBot="1">
      <c r="A623" s="13" t="str">
        <f t="shared" si="411"/>
        <v>b</v>
      </c>
      <c r="B623" s="3"/>
      <c r="C623" s="9" t="s">
        <v>12</v>
      </c>
      <c r="D623" s="15">
        <f t="shared" si="404"/>
        <v>0</v>
      </c>
      <c r="E623" s="15">
        <v>0</v>
      </c>
      <c r="F623" s="15">
        <v>0</v>
      </c>
      <c r="G623" s="15">
        <f t="shared" si="405"/>
        <v>0</v>
      </c>
      <c r="H623" s="15">
        <v>0</v>
      </c>
      <c r="I623" s="15">
        <v>0</v>
      </c>
      <c r="J623" s="15">
        <f t="shared" si="406"/>
        <v>0</v>
      </c>
      <c r="K623" s="15">
        <v>0</v>
      </c>
      <c r="L623" s="15">
        <v>0</v>
      </c>
      <c r="M623" s="15">
        <f t="shared" si="407"/>
        <v>0</v>
      </c>
      <c r="N623" s="15">
        <v>0</v>
      </c>
      <c r="O623" s="15">
        <v>0</v>
      </c>
      <c r="P623" s="15">
        <f t="shared" si="408"/>
        <v>0</v>
      </c>
      <c r="Q623" s="15">
        <v>0</v>
      </c>
      <c r="R623" s="15">
        <v>0</v>
      </c>
      <c r="S623" s="15">
        <f t="shared" si="409"/>
        <v>0</v>
      </c>
      <c r="T623" s="15">
        <v>0</v>
      </c>
      <c r="U623" s="15">
        <v>0</v>
      </c>
      <c r="V623" s="15">
        <f t="shared" si="410"/>
        <v>0</v>
      </c>
      <c r="W623" s="15">
        <v>0</v>
      </c>
      <c r="X623" s="15">
        <v>0</v>
      </c>
      <c r="Y623" s="5"/>
      <c r="Z623" s="5"/>
    </row>
    <row r="624" spans="1:26" s="8" customFormat="1" ht="16.5" thickTop="1" thickBot="1">
      <c r="A624" s="13" t="str">
        <f t="shared" si="411"/>
        <v>b</v>
      </c>
      <c r="B624" s="3"/>
      <c r="C624" s="9" t="s">
        <v>13</v>
      </c>
      <c r="D624" s="15">
        <f t="shared" ref="D624:D687" si="412">E624+F624</f>
        <v>0</v>
      </c>
      <c r="E624" s="15">
        <v>0</v>
      </c>
      <c r="F624" s="15">
        <v>0</v>
      </c>
      <c r="G624" s="15">
        <f t="shared" ref="G624:G687" si="413">H624+I624</f>
        <v>0</v>
      </c>
      <c r="H624" s="15">
        <v>0</v>
      </c>
      <c r="I624" s="15">
        <v>0</v>
      </c>
      <c r="J624" s="15">
        <f t="shared" ref="J624:J687" si="414">K624+L624</f>
        <v>0</v>
      </c>
      <c r="K624" s="15">
        <v>0</v>
      </c>
      <c r="L624" s="15">
        <v>0</v>
      </c>
      <c r="M624" s="15">
        <f t="shared" ref="M624:M687" si="415">N624+O624</f>
        <v>0</v>
      </c>
      <c r="N624" s="15">
        <v>0</v>
      </c>
      <c r="O624" s="15">
        <v>0</v>
      </c>
      <c r="P624" s="15">
        <f t="shared" ref="P624:P687" si="416">Q624+R624</f>
        <v>0</v>
      </c>
      <c r="Q624" s="15">
        <v>0</v>
      </c>
      <c r="R624" s="15">
        <v>0</v>
      </c>
      <c r="S624" s="15">
        <f t="shared" ref="S624:S687" si="417">T624+U624</f>
        <v>0</v>
      </c>
      <c r="T624" s="15">
        <v>0</v>
      </c>
      <c r="U624" s="15">
        <v>0</v>
      </c>
      <c r="V624" s="15">
        <f t="shared" ref="V624:V687" si="418">W624+X624</f>
        <v>0</v>
      </c>
      <c r="W624" s="15">
        <v>0</v>
      </c>
      <c r="X624" s="15">
        <v>0</v>
      </c>
      <c r="Y624" s="5"/>
      <c r="Z624" s="5"/>
    </row>
    <row r="625" spans="1:26" ht="16.5" thickTop="1" thickBot="1">
      <c r="A625" s="13" t="str">
        <f t="shared" si="411"/>
        <v>a</v>
      </c>
      <c r="B625" s="3" t="s">
        <v>0</v>
      </c>
      <c r="C625" s="10" t="s">
        <v>14</v>
      </c>
      <c r="D625" s="16">
        <f t="shared" si="412"/>
        <v>2238172</v>
      </c>
      <c r="E625" s="16">
        <f>E626+E627+E628+E629+E630+E631</f>
        <v>2238172</v>
      </c>
      <c r="F625" s="16">
        <f>F626+F627+F628+F629+F630+F631</f>
        <v>0</v>
      </c>
      <c r="G625" s="16">
        <f t="shared" si="413"/>
        <v>2700000</v>
      </c>
      <c r="H625" s="16">
        <f>H626+H627+H628+H629+H630+H631</f>
        <v>2700000</v>
      </c>
      <c r="I625" s="16">
        <f>I626+I627+I628+I629+I630+I631</f>
        <v>0</v>
      </c>
      <c r="J625" s="16">
        <f t="shared" si="414"/>
        <v>2691200</v>
      </c>
      <c r="K625" s="16">
        <f>K626+K627+K628+K629+K630+K631</f>
        <v>2691200</v>
      </c>
      <c r="L625" s="16">
        <f>L626+L627+L628+L629+L630+L631</f>
        <v>0</v>
      </c>
      <c r="M625" s="16">
        <f t="shared" si="415"/>
        <v>0</v>
      </c>
      <c r="N625" s="16">
        <f>N626+N627+N628+N629+N630+N631</f>
        <v>0</v>
      </c>
      <c r="O625" s="16">
        <f>O626+O627+O628+O629+O630+O631</f>
        <v>0</v>
      </c>
      <c r="P625" s="16">
        <f t="shared" si="416"/>
        <v>2700000</v>
      </c>
      <c r="Q625" s="16">
        <f>Q626+Q627+Q628+Q629+Q630+Q631</f>
        <v>2700000</v>
      </c>
      <c r="R625" s="16">
        <f>R626+R627+R628+R629+R630+R631</f>
        <v>0</v>
      </c>
      <c r="S625" s="16">
        <f t="shared" si="417"/>
        <v>2700000</v>
      </c>
      <c r="T625" s="16">
        <f>T626+T627+T628+T629+T630+T631</f>
        <v>2700000</v>
      </c>
      <c r="U625" s="16">
        <f>U626+U627+U628+U629+U630+U631</f>
        <v>0</v>
      </c>
      <c r="V625" s="16">
        <f t="shared" si="418"/>
        <v>0</v>
      </c>
      <c r="W625" s="16">
        <f>W626+W627+W628+W629+W630+W631</f>
        <v>0</v>
      </c>
      <c r="X625" s="16">
        <f>X626+X627+X628+X629+X630+X631</f>
        <v>0</v>
      </c>
      <c r="Y625" s="2"/>
      <c r="Z625" s="2"/>
    </row>
    <row r="626" spans="1:26" s="8" customFormat="1" ht="16.5" thickTop="1" thickBot="1">
      <c r="A626" s="13" t="str">
        <f t="shared" si="411"/>
        <v>b</v>
      </c>
      <c r="B626" s="3"/>
      <c r="C626" s="4" t="s">
        <v>182</v>
      </c>
      <c r="D626" s="17">
        <f t="shared" si="412"/>
        <v>0</v>
      </c>
      <c r="E626" s="17"/>
      <c r="F626" s="17"/>
      <c r="G626" s="17">
        <f t="shared" si="413"/>
        <v>0</v>
      </c>
      <c r="H626" s="17"/>
      <c r="I626" s="17"/>
      <c r="J626" s="17">
        <f t="shared" si="414"/>
        <v>0</v>
      </c>
      <c r="K626" s="17"/>
      <c r="L626" s="17"/>
      <c r="M626" s="17">
        <f t="shared" si="415"/>
        <v>0</v>
      </c>
      <c r="N626" s="17"/>
      <c r="O626" s="17"/>
      <c r="P626" s="17">
        <f t="shared" si="416"/>
        <v>0</v>
      </c>
      <c r="Q626" s="17"/>
      <c r="R626" s="17"/>
      <c r="S626" s="17">
        <f t="shared" si="417"/>
        <v>0</v>
      </c>
      <c r="T626" s="17"/>
      <c r="U626" s="17"/>
      <c r="V626" s="17">
        <f t="shared" si="418"/>
        <v>0</v>
      </c>
      <c r="W626" s="17"/>
      <c r="X626" s="17"/>
      <c r="Y626" s="2"/>
      <c r="Z626" s="2"/>
    </row>
    <row r="627" spans="1:26" s="8" customFormat="1" ht="16.5" thickTop="1" thickBot="1">
      <c r="A627" s="13" t="str">
        <f t="shared" si="411"/>
        <v>b</v>
      </c>
      <c r="B627" s="3"/>
      <c r="C627" s="4" t="s">
        <v>133</v>
      </c>
      <c r="D627" s="17">
        <f t="shared" si="412"/>
        <v>0</v>
      </c>
      <c r="E627" s="17"/>
      <c r="F627" s="17"/>
      <c r="G627" s="17">
        <f t="shared" si="413"/>
        <v>0</v>
      </c>
      <c r="H627" s="17"/>
      <c r="I627" s="17"/>
      <c r="J627" s="17">
        <f t="shared" si="414"/>
        <v>0</v>
      </c>
      <c r="K627" s="17"/>
      <c r="L627" s="17"/>
      <c r="M627" s="17">
        <f t="shared" si="415"/>
        <v>0</v>
      </c>
      <c r="N627" s="17"/>
      <c r="O627" s="17"/>
      <c r="P627" s="17">
        <f t="shared" si="416"/>
        <v>0</v>
      </c>
      <c r="Q627" s="17"/>
      <c r="R627" s="17"/>
      <c r="S627" s="17">
        <f t="shared" si="417"/>
        <v>0</v>
      </c>
      <c r="T627" s="17"/>
      <c r="U627" s="17"/>
      <c r="V627" s="17">
        <f t="shared" si="418"/>
        <v>0</v>
      </c>
      <c r="W627" s="17"/>
      <c r="X627" s="17"/>
      <c r="Y627" s="2"/>
      <c r="Z627" s="2"/>
    </row>
    <row r="628" spans="1:26" s="8" customFormat="1" ht="16.5" thickTop="1" thickBot="1">
      <c r="A628" s="13" t="str">
        <f t="shared" si="411"/>
        <v>b</v>
      </c>
      <c r="B628" s="3"/>
      <c r="C628" s="4" t="s">
        <v>132</v>
      </c>
      <c r="D628" s="17">
        <f t="shared" si="412"/>
        <v>0</v>
      </c>
      <c r="E628" s="17"/>
      <c r="F628" s="17"/>
      <c r="G628" s="17">
        <f t="shared" si="413"/>
        <v>0</v>
      </c>
      <c r="H628" s="17"/>
      <c r="I628" s="17"/>
      <c r="J628" s="17">
        <f t="shared" si="414"/>
        <v>0</v>
      </c>
      <c r="K628" s="17"/>
      <c r="L628" s="17"/>
      <c r="M628" s="17">
        <f t="shared" si="415"/>
        <v>0</v>
      </c>
      <c r="N628" s="17"/>
      <c r="O628" s="17"/>
      <c r="P628" s="17">
        <f t="shared" si="416"/>
        <v>0</v>
      </c>
      <c r="Q628" s="17"/>
      <c r="R628" s="17"/>
      <c r="S628" s="17">
        <f t="shared" si="417"/>
        <v>0</v>
      </c>
      <c r="T628" s="17"/>
      <c r="U628" s="17"/>
      <c r="V628" s="17">
        <f t="shared" si="418"/>
        <v>0</v>
      </c>
      <c r="W628" s="17"/>
      <c r="X628" s="17"/>
      <c r="Y628" s="2"/>
      <c r="Z628" s="2"/>
    </row>
    <row r="629" spans="1:26" s="8" customFormat="1" ht="16.5" thickTop="1" thickBot="1">
      <c r="A629" s="13" t="str">
        <f t="shared" si="411"/>
        <v>b</v>
      </c>
      <c r="B629" s="3"/>
      <c r="C629" s="4" t="s">
        <v>148</v>
      </c>
      <c r="D629" s="17">
        <f t="shared" si="412"/>
        <v>0</v>
      </c>
      <c r="E629" s="17"/>
      <c r="F629" s="17"/>
      <c r="G629" s="17">
        <f t="shared" si="413"/>
        <v>0</v>
      </c>
      <c r="H629" s="17"/>
      <c r="I629" s="17"/>
      <c r="J629" s="17">
        <f t="shared" si="414"/>
        <v>0</v>
      </c>
      <c r="K629" s="17"/>
      <c r="L629" s="17"/>
      <c r="M629" s="17">
        <f t="shared" si="415"/>
        <v>0</v>
      </c>
      <c r="N629" s="17"/>
      <c r="O629" s="17"/>
      <c r="P629" s="17">
        <f t="shared" si="416"/>
        <v>0</v>
      </c>
      <c r="Q629" s="17"/>
      <c r="R629" s="17"/>
      <c r="S629" s="17">
        <f t="shared" si="417"/>
        <v>0</v>
      </c>
      <c r="T629" s="17"/>
      <c r="U629" s="17"/>
      <c r="V629" s="17">
        <f t="shared" si="418"/>
        <v>0</v>
      </c>
      <c r="W629" s="17"/>
      <c r="X629" s="17"/>
      <c r="Y629" s="2"/>
      <c r="Z629" s="2"/>
    </row>
    <row r="630" spans="1:26" ht="16.5" thickTop="1" thickBot="1">
      <c r="A630" s="13" t="str">
        <f t="shared" si="411"/>
        <v>a</v>
      </c>
      <c r="B630" s="3" t="s">
        <v>0</v>
      </c>
      <c r="C630" s="4" t="s">
        <v>134</v>
      </c>
      <c r="D630" s="17">
        <f t="shared" si="412"/>
        <v>2238172</v>
      </c>
      <c r="E630" s="17">
        <v>2238172</v>
      </c>
      <c r="F630" s="17"/>
      <c r="G630" s="17">
        <f t="shared" si="413"/>
        <v>2700000</v>
      </c>
      <c r="H630" s="17">
        <v>2700000</v>
      </c>
      <c r="I630" s="17"/>
      <c r="J630" s="17">
        <f t="shared" si="414"/>
        <v>2691200</v>
      </c>
      <c r="K630" s="17">
        <v>2691200</v>
      </c>
      <c r="L630" s="17"/>
      <c r="M630" s="17">
        <f t="shared" si="415"/>
        <v>0</v>
      </c>
      <c r="N630" s="17"/>
      <c r="O630" s="17"/>
      <c r="P630" s="17">
        <f t="shared" si="416"/>
        <v>2700000</v>
      </c>
      <c r="Q630" s="17">
        <v>2700000</v>
      </c>
      <c r="R630" s="17"/>
      <c r="S630" s="17">
        <f t="shared" si="417"/>
        <v>2700000</v>
      </c>
      <c r="T630" s="17">
        <v>2700000</v>
      </c>
      <c r="U630" s="17"/>
      <c r="V630" s="17">
        <f t="shared" si="418"/>
        <v>0</v>
      </c>
      <c r="W630" s="17"/>
      <c r="X630" s="17"/>
      <c r="Y630" s="2"/>
      <c r="Z630" s="2"/>
    </row>
    <row r="631" spans="1:26" s="8" customFormat="1" ht="16.5" thickTop="1" thickBot="1">
      <c r="A631" s="13" t="str">
        <f t="shared" si="411"/>
        <v>b</v>
      </c>
      <c r="B631" s="3"/>
      <c r="C631" s="4" t="s">
        <v>129</v>
      </c>
      <c r="D631" s="17">
        <f t="shared" si="412"/>
        <v>0</v>
      </c>
      <c r="E631" s="17">
        <f>E632+E633</f>
        <v>0</v>
      </c>
      <c r="F631" s="17">
        <f>F632+F633</f>
        <v>0</v>
      </c>
      <c r="G631" s="17">
        <f t="shared" si="413"/>
        <v>0</v>
      </c>
      <c r="H631" s="17">
        <f>H632+H633</f>
        <v>0</v>
      </c>
      <c r="I631" s="17">
        <f>I632+I633</f>
        <v>0</v>
      </c>
      <c r="J631" s="17">
        <f t="shared" si="414"/>
        <v>0</v>
      </c>
      <c r="K631" s="17">
        <f>K632+K633</f>
        <v>0</v>
      </c>
      <c r="L631" s="17">
        <f>L632+L633</f>
        <v>0</v>
      </c>
      <c r="M631" s="17">
        <f t="shared" si="415"/>
        <v>0</v>
      </c>
      <c r="N631" s="17">
        <f>N632+N633</f>
        <v>0</v>
      </c>
      <c r="O631" s="17">
        <f>O632+O633</f>
        <v>0</v>
      </c>
      <c r="P631" s="17">
        <f t="shared" si="416"/>
        <v>0</v>
      </c>
      <c r="Q631" s="17">
        <f>Q632+Q633</f>
        <v>0</v>
      </c>
      <c r="R631" s="17">
        <f>R632+R633</f>
        <v>0</v>
      </c>
      <c r="S631" s="17">
        <f t="shared" si="417"/>
        <v>0</v>
      </c>
      <c r="T631" s="17">
        <f>T632+T633</f>
        <v>0</v>
      </c>
      <c r="U631" s="17">
        <f>U632+U633</f>
        <v>0</v>
      </c>
      <c r="V631" s="17">
        <f t="shared" si="418"/>
        <v>0</v>
      </c>
      <c r="W631" s="17">
        <f>W632+W633</f>
        <v>0</v>
      </c>
      <c r="X631" s="17">
        <f>X632+X633</f>
        <v>0</v>
      </c>
      <c r="Y631" s="2"/>
      <c r="Z631" s="2"/>
    </row>
    <row r="632" spans="1:26" s="8" customFormat="1" ht="27" thickTop="1" thickBot="1">
      <c r="A632" s="13" t="str">
        <f t="shared" si="411"/>
        <v>b</v>
      </c>
      <c r="B632" s="3"/>
      <c r="C632" s="11" t="s">
        <v>15</v>
      </c>
      <c r="D632" s="19">
        <f t="shared" si="412"/>
        <v>0</v>
      </c>
      <c r="E632" s="19"/>
      <c r="F632" s="19"/>
      <c r="G632" s="19">
        <f t="shared" si="413"/>
        <v>0</v>
      </c>
      <c r="H632" s="19"/>
      <c r="I632" s="19"/>
      <c r="J632" s="19">
        <f t="shared" si="414"/>
        <v>0</v>
      </c>
      <c r="K632" s="19"/>
      <c r="L632" s="19"/>
      <c r="M632" s="19">
        <f t="shared" si="415"/>
        <v>0</v>
      </c>
      <c r="N632" s="19"/>
      <c r="O632" s="19"/>
      <c r="P632" s="19">
        <f t="shared" si="416"/>
        <v>0</v>
      </c>
      <c r="Q632" s="19"/>
      <c r="R632" s="19"/>
      <c r="S632" s="19">
        <f t="shared" si="417"/>
        <v>0</v>
      </c>
      <c r="T632" s="19"/>
      <c r="U632" s="19"/>
      <c r="V632" s="19">
        <f t="shared" si="418"/>
        <v>0</v>
      </c>
      <c r="W632" s="19"/>
      <c r="X632" s="19"/>
      <c r="Y632" s="2"/>
      <c r="Z632" s="2"/>
    </row>
    <row r="633" spans="1:26" s="8" customFormat="1" ht="27" thickTop="1" thickBot="1">
      <c r="A633" s="13" t="str">
        <f t="shared" si="411"/>
        <v>b</v>
      </c>
      <c r="B633" s="3"/>
      <c r="C633" s="11" t="s">
        <v>16</v>
      </c>
      <c r="D633" s="19">
        <f t="shared" si="412"/>
        <v>0</v>
      </c>
      <c r="E633" s="19"/>
      <c r="F633" s="19"/>
      <c r="G633" s="19">
        <f t="shared" si="413"/>
        <v>0</v>
      </c>
      <c r="H633" s="19"/>
      <c r="I633" s="19"/>
      <c r="J633" s="19">
        <f t="shared" si="414"/>
        <v>0</v>
      </c>
      <c r="K633" s="19"/>
      <c r="L633" s="19"/>
      <c r="M633" s="19">
        <f t="shared" si="415"/>
        <v>0</v>
      </c>
      <c r="N633" s="19"/>
      <c r="O633" s="19"/>
      <c r="P633" s="19">
        <f t="shared" si="416"/>
        <v>0</v>
      </c>
      <c r="Q633" s="19"/>
      <c r="R633" s="19"/>
      <c r="S633" s="19">
        <f t="shared" si="417"/>
        <v>0</v>
      </c>
      <c r="T633" s="19"/>
      <c r="U633" s="19"/>
      <c r="V633" s="19">
        <f t="shared" si="418"/>
        <v>0</v>
      </c>
      <c r="W633" s="19"/>
      <c r="X633" s="19"/>
      <c r="Y633" s="2"/>
      <c r="Z633" s="2"/>
    </row>
    <row r="634" spans="1:26" s="8" customFormat="1" ht="16.5" thickTop="1" thickBot="1">
      <c r="A634" s="13" t="str">
        <f t="shared" si="411"/>
        <v>b</v>
      </c>
      <c r="B634" s="3"/>
      <c r="C634" s="10" t="s">
        <v>17</v>
      </c>
      <c r="D634" s="16">
        <f t="shared" si="412"/>
        <v>0</v>
      </c>
      <c r="E634" s="16">
        <v>0</v>
      </c>
      <c r="F634" s="16">
        <v>0</v>
      </c>
      <c r="G634" s="16">
        <f t="shared" si="413"/>
        <v>0</v>
      </c>
      <c r="H634" s="16">
        <v>0</v>
      </c>
      <c r="I634" s="16">
        <v>0</v>
      </c>
      <c r="J634" s="16">
        <f t="shared" si="414"/>
        <v>0</v>
      </c>
      <c r="K634" s="16">
        <v>0</v>
      </c>
      <c r="L634" s="16">
        <v>0</v>
      </c>
      <c r="M634" s="16">
        <f t="shared" si="415"/>
        <v>0</v>
      </c>
      <c r="N634" s="16">
        <v>0</v>
      </c>
      <c r="O634" s="16">
        <v>0</v>
      </c>
      <c r="P634" s="16">
        <f t="shared" si="416"/>
        <v>0</v>
      </c>
      <c r="Q634" s="16">
        <v>0</v>
      </c>
      <c r="R634" s="16">
        <v>0</v>
      </c>
      <c r="S634" s="16">
        <f t="shared" si="417"/>
        <v>0</v>
      </c>
      <c r="T634" s="16">
        <v>0</v>
      </c>
      <c r="U634" s="16">
        <v>0</v>
      </c>
      <c r="V634" s="16">
        <f t="shared" si="418"/>
        <v>0</v>
      </c>
      <c r="W634" s="16">
        <v>0</v>
      </c>
      <c r="X634" s="16">
        <v>0</v>
      </c>
      <c r="Y634" s="2"/>
      <c r="Z634" s="2"/>
    </row>
    <row r="635" spans="1:26" s="8" customFormat="1" ht="16.5" thickTop="1" thickBot="1">
      <c r="A635" s="13" t="str">
        <f t="shared" si="411"/>
        <v>b</v>
      </c>
      <c r="B635" s="3"/>
      <c r="C635" s="10" t="s">
        <v>18</v>
      </c>
      <c r="D635" s="16">
        <f t="shared" si="412"/>
        <v>0</v>
      </c>
      <c r="E635" s="16">
        <v>0</v>
      </c>
      <c r="F635" s="16">
        <v>0</v>
      </c>
      <c r="G635" s="16">
        <f t="shared" si="413"/>
        <v>0</v>
      </c>
      <c r="H635" s="16">
        <v>0</v>
      </c>
      <c r="I635" s="16">
        <v>0</v>
      </c>
      <c r="J635" s="16">
        <f t="shared" si="414"/>
        <v>0</v>
      </c>
      <c r="K635" s="16">
        <v>0</v>
      </c>
      <c r="L635" s="16">
        <v>0</v>
      </c>
      <c r="M635" s="16">
        <f t="shared" si="415"/>
        <v>0</v>
      </c>
      <c r="N635" s="16">
        <v>0</v>
      </c>
      <c r="O635" s="16">
        <v>0</v>
      </c>
      <c r="P635" s="16">
        <f t="shared" si="416"/>
        <v>0</v>
      </c>
      <c r="Q635" s="16">
        <v>0</v>
      </c>
      <c r="R635" s="16">
        <v>0</v>
      </c>
      <c r="S635" s="16">
        <f t="shared" si="417"/>
        <v>0</v>
      </c>
      <c r="T635" s="16">
        <v>0</v>
      </c>
      <c r="U635" s="16">
        <v>0</v>
      </c>
      <c r="V635" s="16">
        <f t="shared" si="418"/>
        <v>0</v>
      </c>
      <c r="W635" s="16">
        <v>0</v>
      </c>
      <c r="X635" s="16">
        <v>0</v>
      </c>
      <c r="Y635" s="2"/>
      <c r="Z635" s="2"/>
    </row>
    <row r="636" spans="1:26" ht="16.5" thickTop="1" thickBot="1">
      <c r="A636" s="13" t="str">
        <f t="shared" si="411"/>
        <v>a</v>
      </c>
      <c r="B636" s="3" t="s">
        <v>63</v>
      </c>
      <c r="C636" s="6" t="s">
        <v>212</v>
      </c>
      <c r="D636" s="14">
        <f t="shared" si="412"/>
        <v>748341</v>
      </c>
      <c r="E636" s="14">
        <f>E639+E648+E649</f>
        <v>748341</v>
      </c>
      <c r="F636" s="14">
        <f>F639+F648+F649</f>
        <v>0</v>
      </c>
      <c r="G636" s="14">
        <f t="shared" si="413"/>
        <v>900000</v>
      </c>
      <c r="H636" s="14">
        <f>H639+H648+H649</f>
        <v>900000</v>
      </c>
      <c r="I636" s="14">
        <f>I639+I648+I649</f>
        <v>0</v>
      </c>
      <c r="J636" s="14">
        <f t="shared" si="414"/>
        <v>1083400</v>
      </c>
      <c r="K636" s="14">
        <f>K639+K648+K649</f>
        <v>1083400</v>
      </c>
      <c r="L636" s="14">
        <f>L639+L648+L649</f>
        <v>0</v>
      </c>
      <c r="M636" s="14">
        <f t="shared" si="415"/>
        <v>0</v>
      </c>
      <c r="N636" s="14">
        <f>N639+N648+N649</f>
        <v>0</v>
      </c>
      <c r="O636" s="14">
        <f>O639+O648+O649</f>
        <v>0</v>
      </c>
      <c r="P636" s="14">
        <f t="shared" si="416"/>
        <v>1200000</v>
      </c>
      <c r="Q636" s="14">
        <f>Q639+Q648+Q649</f>
        <v>1200000</v>
      </c>
      <c r="R636" s="14">
        <f>R639+R648+R649</f>
        <v>0</v>
      </c>
      <c r="S636" s="14">
        <f t="shared" si="417"/>
        <v>1200000</v>
      </c>
      <c r="T636" s="14">
        <f>T639+T648+T649</f>
        <v>1200000</v>
      </c>
      <c r="U636" s="14">
        <f>U639+U648+U649</f>
        <v>0</v>
      </c>
      <c r="V636" s="14">
        <f t="shared" si="418"/>
        <v>0</v>
      </c>
      <c r="W636" s="14">
        <f>W639+W648+W649</f>
        <v>0</v>
      </c>
      <c r="X636" s="14">
        <f>X639+X648+X649</f>
        <v>0</v>
      </c>
      <c r="Y636" s="5" t="s">
        <v>135</v>
      </c>
      <c r="Z636" s="5" t="s">
        <v>202</v>
      </c>
    </row>
    <row r="637" spans="1:26" s="8" customFormat="1" ht="16.5" thickTop="1" thickBot="1">
      <c r="A637" s="13" t="str">
        <f t="shared" si="411"/>
        <v>b</v>
      </c>
      <c r="B637" s="3"/>
      <c r="C637" s="9" t="s">
        <v>12</v>
      </c>
      <c r="D637" s="15">
        <f t="shared" si="412"/>
        <v>0</v>
      </c>
      <c r="E637" s="15">
        <v>0</v>
      </c>
      <c r="F637" s="15">
        <v>0</v>
      </c>
      <c r="G637" s="15">
        <f t="shared" si="413"/>
        <v>0</v>
      </c>
      <c r="H637" s="15">
        <v>0</v>
      </c>
      <c r="I637" s="15">
        <v>0</v>
      </c>
      <c r="J637" s="15">
        <f t="shared" si="414"/>
        <v>0</v>
      </c>
      <c r="K637" s="15">
        <v>0</v>
      </c>
      <c r="L637" s="15">
        <v>0</v>
      </c>
      <c r="M637" s="15">
        <f t="shared" si="415"/>
        <v>0</v>
      </c>
      <c r="N637" s="15">
        <v>0</v>
      </c>
      <c r="O637" s="15">
        <v>0</v>
      </c>
      <c r="P637" s="15">
        <f t="shared" si="416"/>
        <v>0</v>
      </c>
      <c r="Q637" s="15">
        <v>0</v>
      </c>
      <c r="R637" s="15">
        <v>0</v>
      </c>
      <c r="S637" s="15">
        <f t="shared" si="417"/>
        <v>0</v>
      </c>
      <c r="T637" s="15">
        <v>0</v>
      </c>
      <c r="U637" s="15">
        <v>0</v>
      </c>
      <c r="V637" s="15">
        <f t="shared" si="418"/>
        <v>0</v>
      </c>
      <c r="W637" s="15">
        <v>0</v>
      </c>
      <c r="X637" s="15">
        <v>0</v>
      </c>
      <c r="Y637" s="5"/>
      <c r="Z637" s="5"/>
    </row>
    <row r="638" spans="1:26" s="8" customFormat="1" ht="16.5" thickTop="1" thickBot="1">
      <c r="A638" s="13" t="str">
        <f t="shared" si="411"/>
        <v>b</v>
      </c>
      <c r="B638" s="3"/>
      <c r="C638" s="9" t="s">
        <v>13</v>
      </c>
      <c r="D638" s="15">
        <f t="shared" si="412"/>
        <v>0</v>
      </c>
      <c r="E638" s="15">
        <v>0</v>
      </c>
      <c r="F638" s="15">
        <v>0</v>
      </c>
      <c r="G638" s="15">
        <f t="shared" si="413"/>
        <v>0</v>
      </c>
      <c r="H638" s="15">
        <v>0</v>
      </c>
      <c r="I638" s="15">
        <v>0</v>
      </c>
      <c r="J638" s="15">
        <f t="shared" si="414"/>
        <v>0</v>
      </c>
      <c r="K638" s="15">
        <v>0</v>
      </c>
      <c r="L638" s="15">
        <v>0</v>
      </c>
      <c r="M638" s="15">
        <f t="shared" si="415"/>
        <v>0</v>
      </c>
      <c r="N638" s="15">
        <v>0</v>
      </c>
      <c r="O638" s="15">
        <v>0</v>
      </c>
      <c r="P638" s="15">
        <f t="shared" si="416"/>
        <v>0</v>
      </c>
      <c r="Q638" s="15">
        <v>0</v>
      </c>
      <c r="R638" s="15">
        <v>0</v>
      </c>
      <c r="S638" s="15">
        <f t="shared" si="417"/>
        <v>0</v>
      </c>
      <c r="T638" s="15">
        <v>0</v>
      </c>
      <c r="U638" s="15">
        <v>0</v>
      </c>
      <c r="V638" s="15">
        <f t="shared" si="418"/>
        <v>0</v>
      </c>
      <c r="W638" s="15">
        <v>0</v>
      </c>
      <c r="X638" s="15">
        <v>0</v>
      </c>
      <c r="Y638" s="5"/>
      <c r="Z638" s="5"/>
    </row>
    <row r="639" spans="1:26" ht="16.5" thickTop="1" thickBot="1">
      <c r="A639" s="13" t="str">
        <f t="shared" si="411"/>
        <v>a</v>
      </c>
      <c r="B639" s="3" t="s">
        <v>0</v>
      </c>
      <c r="C639" s="10" t="s">
        <v>14</v>
      </c>
      <c r="D639" s="16">
        <f t="shared" si="412"/>
        <v>748341</v>
      </c>
      <c r="E639" s="16">
        <f>E640+E641+E642+E643+E644+E645</f>
        <v>748341</v>
      </c>
      <c r="F639" s="16">
        <f>F640+F641+F642+F643+F644+F645</f>
        <v>0</v>
      </c>
      <c r="G639" s="16">
        <f t="shared" si="413"/>
        <v>900000</v>
      </c>
      <c r="H639" s="16">
        <f>H640+H641+H642+H643+H644+H645</f>
        <v>900000</v>
      </c>
      <c r="I639" s="16">
        <f>I640+I641+I642+I643+I644+I645</f>
        <v>0</v>
      </c>
      <c r="J639" s="16">
        <f t="shared" si="414"/>
        <v>1083400</v>
      </c>
      <c r="K639" s="16">
        <f>K640+K641+K642+K643+K644+K645</f>
        <v>1083400</v>
      </c>
      <c r="L639" s="16">
        <f>L640+L641+L642+L643+L644+L645</f>
        <v>0</v>
      </c>
      <c r="M639" s="16">
        <f t="shared" si="415"/>
        <v>0</v>
      </c>
      <c r="N639" s="16">
        <f>N640+N641+N642+N643+N644+N645</f>
        <v>0</v>
      </c>
      <c r="O639" s="16">
        <f>O640+O641+O642+O643+O644+O645</f>
        <v>0</v>
      </c>
      <c r="P639" s="16">
        <f t="shared" si="416"/>
        <v>1200000</v>
      </c>
      <c r="Q639" s="16">
        <f>Q640+Q641+Q642+Q643+Q644+Q645</f>
        <v>1200000</v>
      </c>
      <c r="R639" s="16">
        <f>R640+R641+R642+R643+R644+R645</f>
        <v>0</v>
      </c>
      <c r="S639" s="16">
        <f t="shared" si="417"/>
        <v>1200000</v>
      </c>
      <c r="T639" s="16">
        <f>T640+T641+T642+T643+T644+T645</f>
        <v>1200000</v>
      </c>
      <c r="U639" s="16">
        <f>U640+U641+U642+U643+U644+U645</f>
        <v>0</v>
      </c>
      <c r="V639" s="16">
        <f t="shared" si="418"/>
        <v>0</v>
      </c>
      <c r="W639" s="16">
        <f>W640+W641+W642+W643+W644+W645</f>
        <v>0</v>
      </c>
      <c r="X639" s="16">
        <f>X640+X641+X642+X643+X644+X645</f>
        <v>0</v>
      </c>
      <c r="Y639" s="2"/>
      <c r="Z639" s="2"/>
    </row>
    <row r="640" spans="1:26" s="8" customFormat="1" ht="16.5" thickTop="1" thickBot="1">
      <c r="A640" s="13" t="str">
        <f t="shared" si="411"/>
        <v>b</v>
      </c>
      <c r="B640" s="3"/>
      <c r="C640" s="4" t="s">
        <v>182</v>
      </c>
      <c r="D640" s="17">
        <f t="shared" si="412"/>
        <v>0</v>
      </c>
      <c r="E640" s="17"/>
      <c r="F640" s="17"/>
      <c r="G640" s="17">
        <f t="shared" si="413"/>
        <v>0</v>
      </c>
      <c r="H640" s="17"/>
      <c r="I640" s="17"/>
      <c r="J640" s="17">
        <f t="shared" si="414"/>
        <v>0</v>
      </c>
      <c r="K640" s="17"/>
      <c r="L640" s="17"/>
      <c r="M640" s="17">
        <f t="shared" si="415"/>
        <v>0</v>
      </c>
      <c r="N640" s="17"/>
      <c r="O640" s="17"/>
      <c r="P640" s="17">
        <f t="shared" si="416"/>
        <v>0</v>
      </c>
      <c r="Q640" s="17"/>
      <c r="R640" s="17"/>
      <c r="S640" s="17">
        <f t="shared" si="417"/>
        <v>0</v>
      </c>
      <c r="T640" s="17"/>
      <c r="U640" s="17"/>
      <c r="V640" s="17">
        <f t="shared" si="418"/>
        <v>0</v>
      </c>
      <c r="W640" s="17"/>
      <c r="X640" s="17"/>
      <c r="Y640" s="2"/>
      <c r="Z640" s="2"/>
    </row>
    <row r="641" spans="1:26" ht="16.5" thickTop="1" thickBot="1">
      <c r="A641" s="13" t="str">
        <f t="shared" si="411"/>
        <v>a</v>
      </c>
      <c r="B641" s="3" t="s">
        <v>0</v>
      </c>
      <c r="C641" s="4" t="s">
        <v>133</v>
      </c>
      <c r="D641" s="17">
        <f t="shared" si="412"/>
        <v>748341</v>
      </c>
      <c r="E641" s="17">
        <v>748341</v>
      </c>
      <c r="F641" s="17"/>
      <c r="G641" s="17">
        <f t="shared" si="413"/>
        <v>900000</v>
      </c>
      <c r="H641" s="17">
        <v>900000</v>
      </c>
      <c r="I641" s="17"/>
      <c r="J641" s="17">
        <f t="shared" si="414"/>
        <v>1083400</v>
      </c>
      <c r="K641" s="17">
        <v>1083400</v>
      </c>
      <c r="L641" s="17"/>
      <c r="M641" s="17">
        <f t="shared" si="415"/>
        <v>0</v>
      </c>
      <c r="N641" s="17"/>
      <c r="O641" s="17"/>
      <c r="P641" s="17">
        <f t="shared" si="416"/>
        <v>1200000</v>
      </c>
      <c r="Q641" s="17">
        <v>1200000</v>
      </c>
      <c r="R641" s="17"/>
      <c r="S641" s="17">
        <f t="shared" si="417"/>
        <v>1200000</v>
      </c>
      <c r="T641" s="17">
        <v>1200000</v>
      </c>
      <c r="U641" s="17"/>
      <c r="V641" s="17">
        <f t="shared" si="418"/>
        <v>0</v>
      </c>
      <c r="W641" s="17"/>
      <c r="X641" s="17"/>
      <c r="Y641" s="2"/>
      <c r="Z641" s="2"/>
    </row>
    <row r="642" spans="1:26" s="8" customFormat="1" ht="16.5" thickTop="1" thickBot="1">
      <c r="A642" s="13" t="str">
        <f t="shared" si="411"/>
        <v>b</v>
      </c>
      <c r="B642" s="3"/>
      <c r="C642" s="4" t="s">
        <v>132</v>
      </c>
      <c r="D642" s="17">
        <f t="shared" si="412"/>
        <v>0</v>
      </c>
      <c r="E642" s="17"/>
      <c r="F642" s="17"/>
      <c r="G642" s="17">
        <f t="shared" si="413"/>
        <v>0</v>
      </c>
      <c r="H642" s="17"/>
      <c r="I642" s="17"/>
      <c r="J642" s="17">
        <f t="shared" si="414"/>
        <v>0</v>
      </c>
      <c r="K642" s="17"/>
      <c r="L642" s="17"/>
      <c r="M642" s="17">
        <f t="shared" si="415"/>
        <v>0</v>
      </c>
      <c r="N642" s="17"/>
      <c r="O642" s="17"/>
      <c r="P642" s="17">
        <f t="shared" si="416"/>
        <v>0</v>
      </c>
      <c r="Q642" s="17"/>
      <c r="R642" s="17"/>
      <c r="S642" s="17">
        <f t="shared" si="417"/>
        <v>0</v>
      </c>
      <c r="T642" s="17"/>
      <c r="U642" s="17"/>
      <c r="V642" s="17">
        <f t="shared" si="418"/>
        <v>0</v>
      </c>
      <c r="W642" s="17"/>
      <c r="X642" s="17"/>
      <c r="Y642" s="2"/>
      <c r="Z642" s="2"/>
    </row>
    <row r="643" spans="1:26" s="8" customFormat="1" ht="16.5" thickTop="1" thickBot="1">
      <c r="A643" s="13" t="str">
        <f t="shared" si="411"/>
        <v>b</v>
      </c>
      <c r="B643" s="3"/>
      <c r="C643" s="4" t="s">
        <v>148</v>
      </c>
      <c r="D643" s="17">
        <f t="shared" si="412"/>
        <v>0</v>
      </c>
      <c r="E643" s="17"/>
      <c r="F643" s="17"/>
      <c r="G643" s="17">
        <f t="shared" si="413"/>
        <v>0</v>
      </c>
      <c r="H643" s="17"/>
      <c r="I643" s="17"/>
      <c r="J643" s="17">
        <f t="shared" si="414"/>
        <v>0</v>
      </c>
      <c r="K643" s="17"/>
      <c r="L643" s="17"/>
      <c r="M643" s="17">
        <f t="shared" si="415"/>
        <v>0</v>
      </c>
      <c r="N643" s="17"/>
      <c r="O643" s="17"/>
      <c r="P643" s="17">
        <f t="shared" si="416"/>
        <v>0</v>
      </c>
      <c r="Q643" s="17"/>
      <c r="R643" s="17"/>
      <c r="S643" s="17">
        <f t="shared" si="417"/>
        <v>0</v>
      </c>
      <c r="T643" s="17"/>
      <c r="U643" s="17"/>
      <c r="V643" s="17">
        <f t="shared" si="418"/>
        <v>0</v>
      </c>
      <c r="W643" s="17"/>
      <c r="X643" s="17"/>
      <c r="Y643" s="2"/>
      <c r="Z643" s="2"/>
    </row>
    <row r="644" spans="1:26" s="8" customFormat="1" ht="16.5" thickTop="1" thickBot="1">
      <c r="A644" s="13" t="str">
        <f t="shared" si="411"/>
        <v>b</v>
      </c>
      <c r="B644" s="3"/>
      <c r="C644" s="4" t="s">
        <v>134</v>
      </c>
      <c r="D644" s="17">
        <f t="shared" si="412"/>
        <v>0</v>
      </c>
      <c r="E644" s="17"/>
      <c r="F644" s="17"/>
      <c r="G644" s="17">
        <f t="shared" si="413"/>
        <v>0</v>
      </c>
      <c r="H644" s="17"/>
      <c r="I644" s="17"/>
      <c r="J644" s="17">
        <f t="shared" si="414"/>
        <v>0</v>
      </c>
      <c r="K644" s="17"/>
      <c r="L644" s="17"/>
      <c r="M644" s="17">
        <f t="shared" si="415"/>
        <v>0</v>
      </c>
      <c r="N644" s="17"/>
      <c r="O644" s="17"/>
      <c r="P644" s="17">
        <f t="shared" si="416"/>
        <v>0</v>
      </c>
      <c r="Q644" s="17"/>
      <c r="R644" s="17"/>
      <c r="S644" s="17">
        <f t="shared" si="417"/>
        <v>0</v>
      </c>
      <c r="T644" s="17"/>
      <c r="U644" s="17"/>
      <c r="V644" s="17">
        <f t="shared" si="418"/>
        <v>0</v>
      </c>
      <c r="W644" s="17"/>
      <c r="X644" s="17"/>
      <c r="Y644" s="2"/>
      <c r="Z644" s="2"/>
    </row>
    <row r="645" spans="1:26" s="8" customFormat="1" ht="16.5" thickTop="1" thickBot="1">
      <c r="A645" s="13" t="str">
        <f t="shared" si="411"/>
        <v>b</v>
      </c>
      <c r="B645" s="3"/>
      <c r="C645" s="4" t="s">
        <v>129</v>
      </c>
      <c r="D645" s="17">
        <f t="shared" si="412"/>
        <v>0</v>
      </c>
      <c r="E645" s="17">
        <f>E646+E647</f>
        <v>0</v>
      </c>
      <c r="F645" s="17">
        <f>F646+F647</f>
        <v>0</v>
      </c>
      <c r="G645" s="17">
        <f t="shared" si="413"/>
        <v>0</v>
      </c>
      <c r="H645" s="17">
        <f>H646+H647</f>
        <v>0</v>
      </c>
      <c r="I645" s="17">
        <f>I646+I647</f>
        <v>0</v>
      </c>
      <c r="J645" s="17">
        <f t="shared" si="414"/>
        <v>0</v>
      </c>
      <c r="K645" s="17">
        <f>K646+K647</f>
        <v>0</v>
      </c>
      <c r="L645" s="17">
        <f>L646+L647</f>
        <v>0</v>
      </c>
      <c r="M645" s="17">
        <f t="shared" si="415"/>
        <v>0</v>
      </c>
      <c r="N645" s="17">
        <f>N646+N647</f>
        <v>0</v>
      </c>
      <c r="O645" s="17">
        <f>O646+O647</f>
        <v>0</v>
      </c>
      <c r="P645" s="17">
        <f t="shared" si="416"/>
        <v>0</v>
      </c>
      <c r="Q645" s="17">
        <f>Q646+Q647</f>
        <v>0</v>
      </c>
      <c r="R645" s="17">
        <f>R646+R647</f>
        <v>0</v>
      </c>
      <c r="S645" s="17">
        <f t="shared" si="417"/>
        <v>0</v>
      </c>
      <c r="T645" s="17">
        <f>T646+T647</f>
        <v>0</v>
      </c>
      <c r="U645" s="17">
        <f>U646+U647</f>
        <v>0</v>
      </c>
      <c r="V645" s="17">
        <f t="shared" si="418"/>
        <v>0</v>
      </c>
      <c r="W645" s="17">
        <f>W646+W647</f>
        <v>0</v>
      </c>
      <c r="X645" s="17">
        <f>X646+X647</f>
        <v>0</v>
      </c>
      <c r="Y645" s="2"/>
      <c r="Z645" s="2"/>
    </row>
    <row r="646" spans="1:26" s="8" customFormat="1" ht="27" thickTop="1" thickBot="1">
      <c r="A646" s="13" t="str">
        <f t="shared" si="411"/>
        <v>b</v>
      </c>
      <c r="B646" s="3"/>
      <c r="C646" s="11" t="s">
        <v>15</v>
      </c>
      <c r="D646" s="19">
        <f t="shared" si="412"/>
        <v>0</v>
      </c>
      <c r="E646" s="19"/>
      <c r="F646" s="19"/>
      <c r="G646" s="19">
        <f t="shared" si="413"/>
        <v>0</v>
      </c>
      <c r="H646" s="19"/>
      <c r="I646" s="19"/>
      <c r="J646" s="19">
        <f t="shared" si="414"/>
        <v>0</v>
      </c>
      <c r="K646" s="19"/>
      <c r="L646" s="19"/>
      <c r="M646" s="19">
        <f t="shared" si="415"/>
        <v>0</v>
      </c>
      <c r="N646" s="19"/>
      <c r="O646" s="19"/>
      <c r="P646" s="19">
        <f t="shared" si="416"/>
        <v>0</v>
      </c>
      <c r="Q646" s="19"/>
      <c r="R646" s="19"/>
      <c r="S646" s="19">
        <f t="shared" si="417"/>
        <v>0</v>
      </c>
      <c r="T646" s="19"/>
      <c r="U646" s="19"/>
      <c r="V646" s="19">
        <f t="shared" si="418"/>
        <v>0</v>
      </c>
      <c r="W646" s="19"/>
      <c r="X646" s="19"/>
      <c r="Y646" s="2"/>
      <c r="Z646" s="2"/>
    </row>
    <row r="647" spans="1:26" s="8" customFormat="1" ht="27" thickTop="1" thickBot="1">
      <c r="A647" s="13" t="str">
        <f t="shared" si="411"/>
        <v>b</v>
      </c>
      <c r="B647" s="3"/>
      <c r="C647" s="11" t="s">
        <v>16</v>
      </c>
      <c r="D647" s="19">
        <f t="shared" si="412"/>
        <v>0</v>
      </c>
      <c r="E647" s="19"/>
      <c r="F647" s="19"/>
      <c r="G647" s="19">
        <f t="shared" si="413"/>
        <v>0</v>
      </c>
      <c r="H647" s="19"/>
      <c r="I647" s="19"/>
      <c r="J647" s="19">
        <f t="shared" si="414"/>
        <v>0</v>
      </c>
      <c r="K647" s="19"/>
      <c r="L647" s="19"/>
      <c r="M647" s="19">
        <f t="shared" si="415"/>
        <v>0</v>
      </c>
      <c r="N647" s="19"/>
      <c r="O647" s="19"/>
      <c r="P647" s="19">
        <f t="shared" si="416"/>
        <v>0</v>
      </c>
      <c r="Q647" s="19"/>
      <c r="R647" s="19"/>
      <c r="S647" s="19">
        <f t="shared" si="417"/>
        <v>0</v>
      </c>
      <c r="T647" s="19"/>
      <c r="U647" s="19"/>
      <c r="V647" s="19">
        <f t="shared" si="418"/>
        <v>0</v>
      </c>
      <c r="W647" s="19"/>
      <c r="X647" s="19"/>
      <c r="Y647" s="2"/>
      <c r="Z647" s="2"/>
    </row>
    <row r="648" spans="1:26" s="8" customFormat="1" ht="16.5" thickTop="1" thickBot="1">
      <c r="A648" s="13" t="str">
        <f t="shared" si="411"/>
        <v>b</v>
      </c>
      <c r="B648" s="3"/>
      <c r="C648" s="10" t="s">
        <v>17</v>
      </c>
      <c r="D648" s="16">
        <f t="shared" si="412"/>
        <v>0</v>
      </c>
      <c r="E648" s="16">
        <v>0</v>
      </c>
      <c r="F648" s="16">
        <v>0</v>
      </c>
      <c r="G648" s="16">
        <f t="shared" si="413"/>
        <v>0</v>
      </c>
      <c r="H648" s="16">
        <v>0</v>
      </c>
      <c r="I648" s="16">
        <v>0</v>
      </c>
      <c r="J648" s="16">
        <f t="shared" si="414"/>
        <v>0</v>
      </c>
      <c r="K648" s="16">
        <v>0</v>
      </c>
      <c r="L648" s="16">
        <v>0</v>
      </c>
      <c r="M648" s="16">
        <f t="shared" si="415"/>
        <v>0</v>
      </c>
      <c r="N648" s="16">
        <v>0</v>
      </c>
      <c r="O648" s="16">
        <v>0</v>
      </c>
      <c r="P648" s="16">
        <f t="shared" si="416"/>
        <v>0</v>
      </c>
      <c r="Q648" s="16">
        <v>0</v>
      </c>
      <c r="R648" s="16">
        <v>0</v>
      </c>
      <c r="S648" s="16">
        <f t="shared" si="417"/>
        <v>0</v>
      </c>
      <c r="T648" s="16">
        <v>0</v>
      </c>
      <c r="U648" s="16">
        <v>0</v>
      </c>
      <c r="V648" s="16">
        <f t="shared" si="418"/>
        <v>0</v>
      </c>
      <c r="W648" s="16">
        <v>0</v>
      </c>
      <c r="X648" s="16">
        <v>0</v>
      </c>
      <c r="Y648" s="2"/>
      <c r="Z648" s="2"/>
    </row>
    <row r="649" spans="1:26" s="8" customFormat="1" ht="16.5" thickTop="1" thickBot="1">
      <c r="A649" s="13" t="str">
        <f t="shared" si="411"/>
        <v>b</v>
      </c>
      <c r="B649" s="3"/>
      <c r="C649" s="10" t="s">
        <v>18</v>
      </c>
      <c r="D649" s="16">
        <f t="shared" si="412"/>
        <v>0</v>
      </c>
      <c r="E649" s="16">
        <v>0</v>
      </c>
      <c r="F649" s="16">
        <v>0</v>
      </c>
      <c r="G649" s="16">
        <f t="shared" si="413"/>
        <v>0</v>
      </c>
      <c r="H649" s="16">
        <v>0</v>
      </c>
      <c r="I649" s="16">
        <v>0</v>
      </c>
      <c r="J649" s="16">
        <f t="shared" si="414"/>
        <v>0</v>
      </c>
      <c r="K649" s="16">
        <v>0</v>
      </c>
      <c r="L649" s="16">
        <v>0</v>
      </c>
      <c r="M649" s="16">
        <f t="shared" si="415"/>
        <v>0</v>
      </c>
      <c r="N649" s="16">
        <v>0</v>
      </c>
      <c r="O649" s="16">
        <v>0</v>
      </c>
      <c r="P649" s="16">
        <f t="shared" si="416"/>
        <v>0</v>
      </c>
      <c r="Q649" s="16">
        <v>0</v>
      </c>
      <c r="R649" s="16">
        <v>0</v>
      </c>
      <c r="S649" s="16">
        <f t="shared" si="417"/>
        <v>0</v>
      </c>
      <c r="T649" s="16">
        <v>0</v>
      </c>
      <c r="U649" s="16">
        <v>0</v>
      </c>
      <c r="V649" s="16">
        <f t="shared" si="418"/>
        <v>0</v>
      </c>
      <c r="W649" s="16">
        <v>0</v>
      </c>
      <c r="X649" s="16">
        <v>0</v>
      </c>
      <c r="Y649" s="2"/>
      <c r="Z649" s="2"/>
    </row>
    <row r="650" spans="1:26" ht="31.5" thickTop="1" thickBot="1">
      <c r="A650" s="13" t="str">
        <f t="shared" si="411"/>
        <v>a</v>
      </c>
      <c r="B650" s="3" t="s">
        <v>64</v>
      </c>
      <c r="C650" s="6" t="s">
        <v>211</v>
      </c>
      <c r="D650" s="14">
        <f t="shared" si="412"/>
        <v>1417386</v>
      </c>
      <c r="E650" s="14">
        <f>E653+E662+E663</f>
        <v>1417386</v>
      </c>
      <c r="F650" s="14">
        <f>F653+F662+F663</f>
        <v>0</v>
      </c>
      <c r="G650" s="14">
        <f t="shared" si="413"/>
        <v>2100000</v>
      </c>
      <c r="H650" s="14">
        <f>H653+H662+H663</f>
        <v>2100000</v>
      </c>
      <c r="I650" s="14">
        <f>I653+I662+I663</f>
        <v>0</v>
      </c>
      <c r="J650" s="14">
        <f t="shared" si="414"/>
        <v>2276500</v>
      </c>
      <c r="K650" s="14">
        <f>K653+K662+K663</f>
        <v>2276500</v>
      </c>
      <c r="L650" s="14">
        <f>L653+L662+L663</f>
        <v>0</v>
      </c>
      <c r="M650" s="14">
        <f t="shared" si="415"/>
        <v>0</v>
      </c>
      <c r="N650" s="14">
        <f>N653+N662+N663</f>
        <v>0</v>
      </c>
      <c r="O650" s="14">
        <f>O653+O662+O663</f>
        <v>0</v>
      </c>
      <c r="P650" s="14">
        <f t="shared" si="416"/>
        <v>2276000</v>
      </c>
      <c r="Q650" s="14">
        <f>Q653+Q662+Q663</f>
        <v>2276000</v>
      </c>
      <c r="R650" s="14">
        <f>R653+R662+R663</f>
        <v>0</v>
      </c>
      <c r="S650" s="14">
        <f t="shared" si="417"/>
        <v>2276000</v>
      </c>
      <c r="T650" s="14">
        <f>T653+T662+T663</f>
        <v>2276000</v>
      </c>
      <c r="U650" s="14">
        <f>U653+U662+U663</f>
        <v>0</v>
      </c>
      <c r="V650" s="14">
        <f t="shared" si="418"/>
        <v>0</v>
      </c>
      <c r="W650" s="14">
        <f>W653+W662+W663</f>
        <v>0</v>
      </c>
      <c r="X650" s="14">
        <f>X653+X662+X663</f>
        <v>0</v>
      </c>
      <c r="Y650" s="5" t="s">
        <v>135</v>
      </c>
      <c r="Z650" s="5" t="s">
        <v>207</v>
      </c>
    </row>
    <row r="651" spans="1:26" s="8" customFormat="1" ht="16.5" thickTop="1" thickBot="1">
      <c r="A651" s="13" t="str">
        <f t="shared" si="411"/>
        <v>b</v>
      </c>
      <c r="B651" s="3"/>
      <c r="C651" s="9" t="s">
        <v>12</v>
      </c>
      <c r="D651" s="15">
        <f t="shared" si="412"/>
        <v>0</v>
      </c>
      <c r="E651" s="15">
        <v>0</v>
      </c>
      <c r="F651" s="15">
        <v>0</v>
      </c>
      <c r="G651" s="15">
        <f t="shared" si="413"/>
        <v>0</v>
      </c>
      <c r="H651" s="15">
        <v>0</v>
      </c>
      <c r="I651" s="15">
        <v>0</v>
      </c>
      <c r="J651" s="15">
        <f t="shared" si="414"/>
        <v>0</v>
      </c>
      <c r="K651" s="15">
        <v>0</v>
      </c>
      <c r="L651" s="15">
        <v>0</v>
      </c>
      <c r="M651" s="15">
        <f t="shared" si="415"/>
        <v>0</v>
      </c>
      <c r="N651" s="15">
        <v>0</v>
      </c>
      <c r="O651" s="15">
        <v>0</v>
      </c>
      <c r="P651" s="15">
        <f t="shared" si="416"/>
        <v>0</v>
      </c>
      <c r="Q651" s="15">
        <v>0</v>
      </c>
      <c r="R651" s="15">
        <v>0</v>
      </c>
      <c r="S651" s="15">
        <f t="shared" si="417"/>
        <v>0</v>
      </c>
      <c r="T651" s="15">
        <v>0</v>
      </c>
      <c r="U651" s="15">
        <v>0</v>
      </c>
      <c r="V651" s="15">
        <f t="shared" si="418"/>
        <v>0</v>
      </c>
      <c r="W651" s="15">
        <v>0</v>
      </c>
      <c r="X651" s="15">
        <v>0</v>
      </c>
      <c r="Y651" s="5"/>
      <c r="Z651" s="5"/>
    </row>
    <row r="652" spans="1:26" s="8" customFormat="1" ht="16.5" thickTop="1" thickBot="1">
      <c r="A652" s="13" t="str">
        <f t="shared" si="411"/>
        <v>b</v>
      </c>
      <c r="B652" s="3"/>
      <c r="C652" s="9" t="s">
        <v>13</v>
      </c>
      <c r="D652" s="15">
        <f t="shared" si="412"/>
        <v>0</v>
      </c>
      <c r="E652" s="15">
        <v>0</v>
      </c>
      <c r="F652" s="15">
        <v>0</v>
      </c>
      <c r="G652" s="15">
        <f t="shared" si="413"/>
        <v>0</v>
      </c>
      <c r="H652" s="15">
        <v>0</v>
      </c>
      <c r="I652" s="15">
        <v>0</v>
      </c>
      <c r="J652" s="15">
        <f t="shared" si="414"/>
        <v>0</v>
      </c>
      <c r="K652" s="15">
        <v>0</v>
      </c>
      <c r="L652" s="15">
        <v>0</v>
      </c>
      <c r="M652" s="15">
        <f t="shared" si="415"/>
        <v>0</v>
      </c>
      <c r="N652" s="15">
        <v>0</v>
      </c>
      <c r="O652" s="15">
        <v>0</v>
      </c>
      <c r="P652" s="15">
        <f t="shared" si="416"/>
        <v>0</v>
      </c>
      <c r="Q652" s="15">
        <v>0</v>
      </c>
      <c r="R652" s="15">
        <v>0</v>
      </c>
      <c r="S652" s="15">
        <f t="shared" si="417"/>
        <v>0</v>
      </c>
      <c r="T652" s="15">
        <v>0</v>
      </c>
      <c r="U652" s="15">
        <v>0</v>
      </c>
      <c r="V652" s="15">
        <f t="shared" si="418"/>
        <v>0</v>
      </c>
      <c r="W652" s="15">
        <v>0</v>
      </c>
      <c r="X652" s="15">
        <v>0</v>
      </c>
      <c r="Y652" s="5"/>
      <c r="Z652" s="5"/>
    </row>
    <row r="653" spans="1:26" ht="16.5" thickTop="1" thickBot="1">
      <c r="A653" s="13" t="str">
        <f t="shared" si="411"/>
        <v>a</v>
      </c>
      <c r="B653" s="3" t="s">
        <v>0</v>
      </c>
      <c r="C653" s="10" t="s">
        <v>14</v>
      </c>
      <c r="D653" s="16">
        <f t="shared" si="412"/>
        <v>1417386</v>
      </c>
      <c r="E653" s="16">
        <f>E654+E655+E656+E657+E658+E659</f>
        <v>1417386</v>
      </c>
      <c r="F653" s="16">
        <f>F654+F655+F656+F657+F658+F659</f>
        <v>0</v>
      </c>
      <c r="G653" s="16">
        <f t="shared" si="413"/>
        <v>2100000</v>
      </c>
      <c r="H653" s="16">
        <f>H654+H655+H656+H657+H658+H659</f>
        <v>2100000</v>
      </c>
      <c r="I653" s="16">
        <f>I654+I655+I656+I657+I658+I659</f>
        <v>0</v>
      </c>
      <c r="J653" s="16">
        <f t="shared" si="414"/>
        <v>2276500</v>
      </c>
      <c r="K653" s="16">
        <f>K654+K655+K656+K657+K658+K659</f>
        <v>2276500</v>
      </c>
      <c r="L653" s="16">
        <f>L654+L655+L656+L657+L658+L659</f>
        <v>0</v>
      </c>
      <c r="M653" s="16">
        <f t="shared" si="415"/>
        <v>0</v>
      </c>
      <c r="N653" s="16">
        <f>N654+N655+N656+N657+N658+N659</f>
        <v>0</v>
      </c>
      <c r="O653" s="16">
        <f>O654+O655+O656+O657+O658+O659</f>
        <v>0</v>
      </c>
      <c r="P653" s="16">
        <f t="shared" si="416"/>
        <v>2276000</v>
      </c>
      <c r="Q653" s="16">
        <f>Q654+Q655+Q656+Q657+Q658+Q659</f>
        <v>2276000</v>
      </c>
      <c r="R653" s="16">
        <f>R654+R655+R656+R657+R658+R659</f>
        <v>0</v>
      </c>
      <c r="S653" s="16">
        <f t="shared" si="417"/>
        <v>2276000</v>
      </c>
      <c r="T653" s="16">
        <f>T654+T655+T656+T657+T658+T659</f>
        <v>2276000</v>
      </c>
      <c r="U653" s="16">
        <f>U654+U655+U656+U657+U658+U659</f>
        <v>0</v>
      </c>
      <c r="V653" s="16">
        <f t="shared" si="418"/>
        <v>0</v>
      </c>
      <c r="W653" s="16">
        <f>W654+W655+W656+W657+W658+W659</f>
        <v>0</v>
      </c>
      <c r="X653" s="16">
        <f>X654+X655+X656+X657+X658+X659</f>
        <v>0</v>
      </c>
      <c r="Y653" s="2"/>
      <c r="Z653" s="2"/>
    </row>
    <row r="654" spans="1:26" s="8" customFormat="1" ht="16.5" thickTop="1" thickBot="1">
      <c r="A654" s="13" t="str">
        <f t="shared" si="411"/>
        <v>b</v>
      </c>
      <c r="B654" s="3"/>
      <c r="C654" s="4" t="s">
        <v>182</v>
      </c>
      <c r="D654" s="17">
        <f t="shared" si="412"/>
        <v>0</v>
      </c>
      <c r="E654" s="17"/>
      <c r="F654" s="17"/>
      <c r="G654" s="17">
        <f t="shared" si="413"/>
        <v>0</v>
      </c>
      <c r="H654" s="17"/>
      <c r="I654" s="17"/>
      <c r="J654" s="17">
        <f t="shared" si="414"/>
        <v>0</v>
      </c>
      <c r="K654" s="17"/>
      <c r="L654" s="17"/>
      <c r="M654" s="17">
        <f t="shared" si="415"/>
        <v>0</v>
      </c>
      <c r="N654" s="17"/>
      <c r="O654" s="17"/>
      <c r="P654" s="17">
        <f t="shared" si="416"/>
        <v>0</v>
      </c>
      <c r="Q654" s="17"/>
      <c r="R654" s="17"/>
      <c r="S654" s="17">
        <f t="shared" si="417"/>
        <v>0</v>
      </c>
      <c r="T654" s="17"/>
      <c r="U654" s="17"/>
      <c r="V654" s="17">
        <f t="shared" si="418"/>
        <v>0</v>
      </c>
      <c r="W654" s="17"/>
      <c r="X654" s="17"/>
      <c r="Y654" s="2"/>
      <c r="Z654" s="2"/>
    </row>
    <row r="655" spans="1:26" s="8" customFormat="1" ht="16.5" thickTop="1" thickBot="1">
      <c r="A655" s="13" t="str">
        <f t="shared" si="411"/>
        <v>b</v>
      </c>
      <c r="B655" s="3"/>
      <c r="C655" s="4" t="s">
        <v>133</v>
      </c>
      <c r="D655" s="17">
        <f t="shared" si="412"/>
        <v>0</v>
      </c>
      <c r="E655" s="17"/>
      <c r="F655" s="17"/>
      <c r="G655" s="17">
        <f t="shared" si="413"/>
        <v>0</v>
      </c>
      <c r="H655" s="17"/>
      <c r="I655" s="17"/>
      <c r="J655" s="17">
        <f t="shared" si="414"/>
        <v>0</v>
      </c>
      <c r="K655" s="17"/>
      <c r="L655" s="17"/>
      <c r="M655" s="17">
        <f t="shared" si="415"/>
        <v>0</v>
      </c>
      <c r="N655" s="17"/>
      <c r="O655" s="17"/>
      <c r="P655" s="17">
        <f t="shared" si="416"/>
        <v>0</v>
      </c>
      <c r="Q655" s="17"/>
      <c r="R655" s="17"/>
      <c r="S655" s="17">
        <f t="shared" si="417"/>
        <v>0</v>
      </c>
      <c r="T655" s="17"/>
      <c r="U655" s="17"/>
      <c r="V655" s="17">
        <f t="shared" si="418"/>
        <v>0</v>
      </c>
      <c r="W655" s="17"/>
      <c r="X655" s="17"/>
      <c r="Y655" s="2"/>
      <c r="Z655" s="2"/>
    </row>
    <row r="656" spans="1:26" s="8" customFormat="1" ht="16.5" thickTop="1" thickBot="1">
      <c r="A656" s="13" t="str">
        <f t="shared" si="411"/>
        <v>b</v>
      </c>
      <c r="B656" s="3"/>
      <c r="C656" s="4" t="s">
        <v>132</v>
      </c>
      <c r="D656" s="17">
        <f t="shared" si="412"/>
        <v>0</v>
      </c>
      <c r="E656" s="17"/>
      <c r="F656" s="17"/>
      <c r="G656" s="17">
        <f t="shared" si="413"/>
        <v>0</v>
      </c>
      <c r="H656" s="17"/>
      <c r="I656" s="17"/>
      <c r="J656" s="17">
        <f t="shared" si="414"/>
        <v>0</v>
      </c>
      <c r="K656" s="17"/>
      <c r="L656" s="17"/>
      <c r="M656" s="17">
        <f t="shared" si="415"/>
        <v>0</v>
      </c>
      <c r="N656" s="17"/>
      <c r="O656" s="17"/>
      <c r="P656" s="17">
        <f t="shared" si="416"/>
        <v>0</v>
      </c>
      <c r="Q656" s="17"/>
      <c r="R656" s="17"/>
      <c r="S656" s="17">
        <f t="shared" si="417"/>
        <v>0</v>
      </c>
      <c r="T656" s="17"/>
      <c r="U656" s="17"/>
      <c r="V656" s="17">
        <f t="shared" si="418"/>
        <v>0</v>
      </c>
      <c r="W656" s="17"/>
      <c r="X656" s="17"/>
      <c r="Y656" s="2"/>
      <c r="Z656" s="2"/>
    </row>
    <row r="657" spans="1:26" s="8" customFormat="1" ht="16.5" thickTop="1" thickBot="1">
      <c r="A657" s="13" t="str">
        <f t="shared" si="411"/>
        <v>b</v>
      </c>
      <c r="B657" s="3"/>
      <c r="C657" s="4" t="s">
        <v>148</v>
      </c>
      <c r="D657" s="17">
        <f t="shared" si="412"/>
        <v>0</v>
      </c>
      <c r="E657" s="17"/>
      <c r="F657" s="17"/>
      <c r="G657" s="17">
        <f t="shared" si="413"/>
        <v>0</v>
      </c>
      <c r="H657" s="17"/>
      <c r="I657" s="17"/>
      <c r="J657" s="17">
        <f t="shared" si="414"/>
        <v>0</v>
      </c>
      <c r="K657" s="17"/>
      <c r="L657" s="17"/>
      <c r="M657" s="17">
        <f t="shared" si="415"/>
        <v>0</v>
      </c>
      <c r="N657" s="17"/>
      <c r="O657" s="17"/>
      <c r="P657" s="17">
        <f t="shared" si="416"/>
        <v>0</v>
      </c>
      <c r="Q657" s="17"/>
      <c r="R657" s="17"/>
      <c r="S657" s="17">
        <f t="shared" si="417"/>
        <v>0</v>
      </c>
      <c r="T657" s="17"/>
      <c r="U657" s="17"/>
      <c r="V657" s="17">
        <f t="shared" si="418"/>
        <v>0</v>
      </c>
      <c r="W657" s="17"/>
      <c r="X657" s="17"/>
      <c r="Y657" s="2"/>
      <c r="Z657" s="2"/>
    </row>
    <row r="658" spans="1:26" ht="16.5" thickTop="1" thickBot="1">
      <c r="A658" s="13" t="str">
        <f t="shared" si="411"/>
        <v>a</v>
      </c>
      <c r="B658" s="3" t="s">
        <v>0</v>
      </c>
      <c r="C658" s="4" t="s">
        <v>134</v>
      </c>
      <c r="D658" s="17">
        <f t="shared" si="412"/>
        <v>1417386</v>
      </c>
      <c r="E658" s="17">
        <v>1417386</v>
      </c>
      <c r="F658" s="17"/>
      <c r="G658" s="17">
        <f t="shared" si="413"/>
        <v>2100000</v>
      </c>
      <c r="H658" s="17">
        <v>2100000</v>
      </c>
      <c r="I658" s="17"/>
      <c r="J658" s="17">
        <f t="shared" si="414"/>
        <v>2276500</v>
      </c>
      <c r="K658" s="17">
        <v>2276500</v>
      </c>
      <c r="L658" s="17"/>
      <c r="M658" s="17">
        <f t="shared" si="415"/>
        <v>0</v>
      </c>
      <c r="N658" s="17"/>
      <c r="O658" s="17"/>
      <c r="P658" s="17">
        <f t="shared" si="416"/>
        <v>2276000</v>
      </c>
      <c r="Q658" s="17">
        <v>2276000</v>
      </c>
      <c r="R658" s="17"/>
      <c r="S658" s="17">
        <f t="shared" si="417"/>
        <v>2276000</v>
      </c>
      <c r="T658" s="17">
        <v>2276000</v>
      </c>
      <c r="U658" s="17"/>
      <c r="V658" s="17">
        <f t="shared" si="418"/>
        <v>0</v>
      </c>
      <c r="W658" s="17"/>
      <c r="X658" s="17"/>
      <c r="Y658" s="2"/>
      <c r="Z658" s="2"/>
    </row>
    <row r="659" spans="1:26" s="8" customFormat="1" ht="16.5" thickTop="1" thickBot="1">
      <c r="A659" s="13" t="str">
        <f t="shared" si="411"/>
        <v>b</v>
      </c>
      <c r="B659" s="3"/>
      <c r="C659" s="4" t="s">
        <v>129</v>
      </c>
      <c r="D659" s="17">
        <f t="shared" si="412"/>
        <v>0</v>
      </c>
      <c r="E659" s="17">
        <f>E660+E661</f>
        <v>0</v>
      </c>
      <c r="F659" s="17">
        <f>F660+F661</f>
        <v>0</v>
      </c>
      <c r="G659" s="17">
        <f t="shared" si="413"/>
        <v>0</v>
      </c>
      <c r="H659" s="17">
        <f>H660+H661</f>
        <v>0</v>
      </c>
      <c r="I659" s="17">
        <f>I660+I661</f>
        <v>0</v>
      </c>
      <c r="J659" s="17">
        <f t="shared" si="414"/>
        <v>0</v>
      </c>
      <c r="K659" s="17">
        <f>K660+K661</f>
        <v>0</v>
      </c>
      <c r="L659" s="17">
        <f>L660+L661</f>
        <v>0</v>
      </c>
      <c r="M659" s="17">
        <f t="shared" si="415"/>
        <v>0</v>
      </c>
      <c r="N659" s="17">
        <f>N660+N661</f>
        <v>0</v>
      </c>
      <c r="O659" s="17">
        <f>O660+O661</f>
        <v>0</v>
      </c>
      <c r="P659" s="17">
        <f t="shared" si="416"/>
        <v>0</v>
      </c>
      <c r="Q659" s="17">
        <f>Q660+Q661</f>
        <v>0</v>
      </c>
      <c r="R659" s="17">
        <f>R660+R661</f>
        <v>0</v>
      </c>
      <c r="S659" s="17">
        <f t="shared" si="417"/>
        <v>0</v>
      </c>
      <c r="T659" s="17">
        <f>T660+T661</f>
        <v>0</v>
      </c>
      <c r="U659" s="17">
        <f>U660+U661</f>
        <v>0</v>
      </c>
      <c r="V659" s="17">
        <f t="shared" si="418"/>
        <v>0</v>
      </c>
      <c r="W659" s="17">
        <f>W660+W661</f>
        <v>0</v>
      </c>
      <c r="X659" s="17">
        <f>X660+X661</f>
        <v>0</v>
      </c>
      <c r="Y659" s="2"/>
      <c r="Z659" s="2"/>
    </row>
    <row r="660" spans="1:26" s="8" customFormat="1" ht="27" thickTop="1" thickBot="1">
      <c r="A660" s="13" t="str">
        <f t="shared" si="411"/>
        <v>b</v>
      </c>
      <c r="B660" s="3"/>
      <c r="C660" s="11" t="s">
        <v>15</v>
      </c>
      <c r="D660" s="19">
        <f t="shared" si="412"/>
        <v>0</v>
      </c>
      <c r="E660" s="19"/>
      <c r="F660" s="19"/>
      <c r="G660" s="19">
        <f t="shared" si="413"/>
        <v>0</v>
      </c>
      <c r="H660" s="19"/>
      <c r="I660" s="19"/>
      <c r="J660" s="19">
        <f t="shared" si="414"/>
        <v>0</v>
      </c>
      <c r="K660" s="19"/>
      <c r="L660" s="19"/>
      <c r="M660" s="19">
        <f t="shared" si="415"/>
        <v>0</v>
      </c>
      <c r="N660" s="19"/>
      <c r="O660" s="19"/>
      <c r="P660" s="19">
        <f t="shared" si="416"/>
        <v>0</v>
      </c>
      <c r="Q660" s="19"/>
      <c r="R660" s="19"/>
      <c r="S660" s="19">
        <f t="shared" si="417"/>
        <v>0</v>
      </c>
      <c r="T660" s="19"/>
      <c r="U660" s="19"/>
      <c r="V660" s="19">
        <f t="shared" si="418"/>
        <v>0</v>
      </c>
      <c r="W660" s="19"/>
      <c r="X660" s="19"/>
      <c r="Y660" s="2"/>
      <c r="Z660" s="2"/>
    </row>
    <row r="661" spans="1:26" s="8" customFormat="1" ht="27" thickTop="1" thickBot="1">
      <c r="A661" s="13" t="str">
        <f t="shared" si="411"/>
        <v>b</v>
      </c>
      <c r="B661" s="3"/>
      <c r="C661" s="11" t="s">
        <v>16</v>
      </c>
      <c r="D661" s="19">
        <f t="shared" si="412"/>
        <v>0</v>
      </c>
      <c r="E661" s="19"/>
      <c r="F661" s="19"/>
      <c r="G661" s="19">
        <f t="shared" si="413"/>
        <v>0</v>
      </c>
      <c r="H661" s="19"/>
      <c r="I661" s="19"/>
      <c r="J661" s="19">
        <f t="shared" si="414"/>
        <v>0</v>
      </c>
      <c r="K661" s="19"/>
      <c r="L661" s="19"/>
      <c r="M661" s="19">
        <f t="shared" si="415"/>
        <v>0</v>
      </c>
      <c r="N661" s="19"/>
      <c r="O661" s="19"/>
      <c r="P661" s="19">
        <f t="shared" si="416"/>
        <v>0</v>
      </c>
      <c r="Q661" s="19"/>
      <c r="R661" s="19"/>
      <c r="S661" s="19">
        <f t="shared" si="417"/>
        <v>0</v>
      </c>
      <c r="T661" s="19"/>
      <c r="U661" s="19"/>
      <c r="V661" s="19">
        <f t="shared" si="418"/>
        <v>0</v>
      </c>
      <c r="W661" s="19"/>
      <c r="X661" s="19"/>
      <c r="Y661" s="2"/>
      <c r="Z661" s="2"/>
    </row>
    <row r="662" spans="1:26" s="8" customFormat="1" ht="16.5" thickTop="1" thickBot="1">
      <c r="A662" s="13" t="str">
        <f t="shared" si="411"/>
        <v>b</v>
      </c>
      <c r="B662" s="3"/>
      <c r="C662" s="10" t="s">
        <v>17</v>
      </c>
      <c r="D662" s="16">
        <f t="shared" si="412"/>
        <v>0</v>
      </c>
      <c r="E662" s="16">
        <v>0</v>
      </c>
      <c r="F662" s="16">
        <v>0</v>
      </c>
      <c r="G662" s="16">
        <f t="shared" si="413"/>
        <v>0</v>
      </c>
      <c r="H662" s="16">
        <v>0</v>
      </c>
      <c r="I662" s="16">
        <v>0</v>
      </c>
      <c r="J662" s="16">
        <f t="shared" si="414"/>
        <v>0</v>
      </c>
      <c r="K662" s="16">
        <v>0</v>
      </c>
      <c r="L662" s="16">
        <v>0</v>
      </c>
      <c r="M662" s="16">
        <f t="shared" si="415"/>
        <v>0</v>
      </c>
      <c r="N662" s="16">
        <v>0</v>
      </c>
      <c r="O662" s="16">
        <v>0</v>
      </c>
      <c r="P662" s="16">
        <f t="shared" si="416"/>
        <v>0</v>
      </c>
      <c r="Q662" s="16">
        <v>0</v>
      </c>
      <c r="R662" s="16">
        <v>0</v>
      </c>
      <c r="S662" s="16">
        <f t="shared" si="417"/>
        <v>0</v>
      </c>
      <c r="T662" s="16">
        <v>0</v>
      </c>
      <c r="U662" s="16">
        <v>0</v>
      </c>
      <c r="V662" s="16">
        <f t="shared" si="418"/>
        <v>0</v>
      </c>
      <c r="W662" s="16">
        <v>0</v>
      </c>
      <c r="X662" s="16">
        <v>0</v>
      </c>
      <c r="Y662" s="2"/>
      <c r="Z662" s="2"/>
    </row>
    <row r="663" spans="1:26" s="8" customFormat="1" ht="16.5" thickTop="1" thickBot="1">
      <c r="A663" s="13" t="str">
        <f t="shared" si="411"/>
        <v>b</v>
      </c>
      <c r="B663" s="3"/>
      <c r="C663" s="10" t="s">
        <v>18</v>
      </c>
      <c r="D663" s="16">
        <f t="shared" si="412"/>
        <v>0</v>
      </c>
      <c r="E663" s="16">
        <v>0</v>
      </c>
      <c r="F663" s="16">
        <v>0</v>
      </c>
      <c r="G663" s="16">
        <f t="shared" si="413"/>
        <v>0</v>
      </c>
      <c r="H663" s="16">
        <v>0</v>
      </c>
      <c r="I663" s="16">
        <v>0</v>
      </c>
      <c r="J663" s="16">
        <f t="shared" si="414"/>
        <v>0</v>
      </c>
      <c r="K663" s="16">
        <v>0</v>
      </c>
      <c r="L663" s="16">
        <v>0</v>
      </c>
      <c r="M663" s="16">
        <f t="shared" si="415"/>
        <v>0</v>
      </c>
      <c r="N663" s="16">
        <v>0</v>
      </c>
      <c r="O663" s="16">
        <v>0</v>
      </c>
      <c r="P663" s="16">
        <f t="shared" si="416"/>
        <v>0</v>
      </c>
      <c r="Q663" s="16">
        <v>0</v>
      </c>
      <c r="R663" s="16">
        <v>0</v>
      </c>
      <c r="S663" s="16">
        <f t="shared" si="417"/>
        <v>0</v>
      </c>
      <c r="T663" s="16">
        <v>0</v>
      </c>
      <c r="U663" s="16">
        <v>0</v>
      </c>
      <c r="V663" s="16">
        <f t="shared" si="418"/>
        <v>0</v>
      </c>
      <c r="W663" s="16">
        <v>0</v>
      </c>
      <c r="X663" s="16">
        <v>0</v>
      </c>
      <c r="Y663" s="2"/>
      <c r="Z663" s="2"/>
    </row>
    <row r="664" spans="1:26" ht="31.5" thickTop="1" thickBot="1">
      <c r="A664" s="13" t="str">
        <f t="shared" si="411"/>
        <v>a</v>
      </c>
      <c r="B664" s="3" t="s">
        <v>65</v>
      </c>
      <c r="C664" s="6" t="s">
        <v>210</v>
      </c>
      <c r="D664" s="14">
        <f t="shared" si="412"/>
        <v>145272.29999999999</v>
      </c>
      <c r="E664" s="14">
        <f>E667+E676+E677</f>
        <v>145272.29999999999</v>
      </c>
      <c r="F664" s="14">
        <f>F667+F676+F677</f>
        <v>0</v>
      </c>
      <c r="G664" s="14">
        <f t="shared" si="413"/>
        <v>260000</v>
      </c>
      <c r="H664" s="14">
        <f>H667+H676+H677</f>
        <v>260000</v>
      </c>
      <c r="I664" s="14">
        <f>I667+I676+I677</f>
        <v>0</v>
      </c>
      <c r="J664" s="14">
        <f t="shared" si="414"/>
        <v>252000</v>
      </c>
      <c r="K664" s="14">
        <f>K667+K676+K677</f>
        <v>252000</v>
      </c>
      <c r="L664" s="14">
        <f>L667+L676+L677</f>
        <v>0</v>
      </c>
      <c r="M664" s="14">
        <f t="shared" si="415"/>
        <v>0</v>
      </c>
      <c r="N664" s="14">
        <f>N667+N676+N677</f>
        <v>0</v>
      </c>
      <c r="O664" s="14">
        <f>O667+O676+O677</f>
        <v>0</v>
      </c>
      <c r="P664" s="14">
        <f t="shared" si="416"/>
        <v>252000</v>
      </c>
      <c r="Q664" s="14">
        <f>Q667+Q676+Q677</f>
        <v>252000</v>
      </c>
      <c r="R664" s="14">
        <f>R667+R676+R677</f>
        <v>0</v>
      </c>
      <c r="S664" s="14">
        <f t="shared" si="417"/>
        <v>252000</v>
      </c>
      <c r="T664" s="14">
        <f>T667+T676+T677</f>
        <v>252000</v>
      </c>
      <c r="U664" s="14">
        <f>U667+U676+U677</f>
        <v>0</v>
      </c>
      <c r="V664" s="14">
        <f t="shared" si="418"/>
        <v>0</v>
      </c>
      <c r="W664" s="14">
        <f>W667+W676+W677</f>
        <v>0</v>
      </c>
      <c r="X664" s="14">
        <f>X667+X676+X677</f>
        <v>0</v>
      </c>
      <c r="Y664" s="5" t="s">
        <v>135</v>
      </c>
      <c r="Z664" s="5" t="s">
        <v>209</v>
      </c>
    </row>
    <row r="665" spans="1:26" s="8" customFormat="1" ht="16.5" thickTop="1" thickBot="1">
      <c r="A665" s="13" t="str">
        <f t="shared" si="411"/>
        <v>b</v>
      </c>
      <c r="B665" s="3"/>
      <c r="C665" s="9" t="s">
        <v>12</v>
      </c>
      <c r="D665" s="15">
        <f t="shared" si="412"/>
        <v>0</v>
      </c>
      <c r="E665" s="15">
        <v>0</v>
      </c>
      <c r="F665" s="15">
        <v>0</v>
      </c>
      <c r="G665" s="15">
        <f t="shared" si="413"/>
        <v>0</v>
      </c>
      <c r="H665" s="15">
        <v>0</v>
      </c>
      <c r="I665" s="15">
        <v>0</v>
      </c>
      <c r="J665" s="15">
        <f t="shared" si="414"/>
        <v>0</v>
      </c>
      <c r="K665" s="15">
        <v>0</v>
      </c>
      <c r="L665" s="15">
        <v>0</v>
      </c>
      <c r="M665" s="15">
        <f t="shared" si="415"/>
        <v>0</v>
      </c>
      <c r="N665" s="15">
        <v>0</v>
      </c>
      <c r="O665" s="15">
        <v>0</v>
      </c>
      <c r="P665" s="15">
        <f t="shared" si="416"/>
        <v>0</v>
      </c>
      <c r="Q665" s="15">
        <v>0</v>
      </c>
      <c r="R665" s="15">
        <v>0</v>
      </c>
      <c r="S665" s="15">
        <f t="shared" si="417"/>
        <v>0</v>
      </c>
      <c r="T665" s="15">
        <v>0</v>
      </c>
      <c r="U665" s="15">
        <v>0</v>
      </c>
      <c r="V665" s="15">
        <f t="shared" si="418"/>
        <v>0</v>
      </c>
      <c r="W665" s="15">
        <v>0</v>
      </c>
      <c r="X665" s="15">
        <v>0</v>
      </c>
      <c r="Y665" s="5"/>
      <c r="Z665" s="5"/>
    </row>
    <row r="666" spans="1:26" s="8" customFormat="1" ht="16.5" thickTop="1" thickBot="1">
      <c r="A666" s="13" t="str">
        <f t="shared" si="411"/>
        <v>b</v>
      </c>
      <c r="B666" s="3"/>
      <c r="C666" s="9" t="s">
        <v>13</v>
      </c>
      <c r="D666" s="15">
        <f t="shared" si="412"/>
        <v>0</v>
      </c>
      <c r="E666" s="15">
        <v>0</v>
      </c>
      <c r="F666" s="15">
        <v>0</v>
      </c>
      <c r="G666" s="15">
        <f t="shared" si="413"/>
        <v>0</v>
      </c>
      <c r="H666" s="15">
        <v>0</v>
      </c>
      <c r="I666" s="15">
        <v>0</v>
      </c>
      <c r="J666" s="15">
        <f t="shared" si="414"/>
        <v>0</v>
      </c>
      <c r="K666" s="15">
        <v>0</v>
      </c>
      <c r="L666" s="15">
        <v>0</v>
      </c>
      <c r="M666" s="15">
        <f t="shared" si="415"/>
        <v>0</v>
      </c>
      <c r="N666" s="15">
        <v>0</v>
      </c>
      <c r="O666" s="15">
        <v>0</v>
      </c>
      <c r="P666" s="15">
        <f t="shared" si="416"/>
        <v>0</v>
      </c>
      <c r="Q666" s="15">
        <v>0</v>
      </c>
      <c r="R666" s="15">
        <v>0</v>
      </c>
      <c r="S666" s="15">
        <f t="shared" si="417"/>
        <v>0</v>
      </c>
      <c r="T666" s="15">
        <v>0</v>
      </c>
      <c r="U666" s="15">
        <v>0</v>
      </c>
      <c r="V666" s="15">
        <f t="shared" si="418"/>
        <v>0</v>
      </c>
      <c r="W666" s="15">
        <v>0</v>
      </c>
      <c r="X666" s="15">
        <v>0</v>
      </c>
      <c r="Y666" s="5"/>
      <c r="Z666" s="5"/>
    </row>
    <row r="667" spans="1:26" ht="16.5" thickTop="1" thickBot="1">
      <c r="A667" s="13" t="str">
        <f t="shared" si="411"/>
        <v>a</v>
      </c>
      <c r="B667" s="3" t="s">
        <v>0</v>
      </c>
      <c r="C667" s="10" t="s">
        <v>14</v>
      </c>
      <c r="D667" s="16">
        <f t="shared" si="412"/>
        <v>145272.29999999999</v>
      </c>
      <c r="E667" s="16">
        <f>E668+E669+E670+E671+E672+E673</f>
        <v>145272.29999999999</v>
      </c>
      <c r="F667" s="16">
        <f>F668+F669+F670+F671+F672+F673</f>
        <v>0</v>
      </c>
      <c r="G667" s="16">
        <f t="shared" si="413"/>
        <v>260000</v>
      </c>
      <c r="H667" s="16">
        <f>H668+H669+H670+H671+H672+H673</f>
        <v>260000</v>
      </c>
      <c r="I667" s="16">
        <f>I668+I669+I670+I671+I672+I673</f>
        <v>0</v>
      </c>
      <c r="J667" s="16">
        <f t="shared" si="414"/>
        <v>252000</v>
      </c>
      <c r="K667" s="16">
        <f>K668+K669+K670+K671+K672+K673</f>
        <v>252000</v>
      </c>
      <c r="L667" s="16">
        <f>L668+L669+L670+L671+L672+L673</f>
        <v>0</v>
      </c>
      <c r="M667" s="16">
        <f t="shared" si="415"/>
        <v>0</v>
      </c>
      <c r="N667" s="16">
        <f>N668+N669+N670+N671+N672+N673</f>
        <v>0</v>
      </c>
      <c r="O667" s="16">
        <f>O668+O669+O670+O671+O672+O673</f>
        <v>0</v>
      </c>
      <c r="P667" s="16">
        <f t="shared" si="416"/>
        <v>252000</v>
      </c>
      <c r="Q667" s="16">
        <f>Q668+Q669+Q670+Q671+Q672+Q673</f>
        <v>252000</v>
      </c>
      <c r="R667" s="16">
        <f>R668+R669+R670+R671+R672+R673</f>
        <v>0</v>
      </c>
      <c r="S667" s="16">
        <f t="shared" si="417"/>
        <v>252000</v>
      </c>
      <c r="T667" s="16">
        <f>T668+T669+T670+T671+T672+T673</f>
        <v>252000</v>
      </c>
      <c r="U667" s="16">
        <f>U668+U669+U670+U671+U672+U673</f>
        <v>0</v>
      </c>
      <c r="V667" s="16">
        <f t="shared" si="418"/>
        <v>0</v>
      </c>
      <c r="W667" s="16">
        <f>W668+W669+W670+W671+W672+W673</f>
        <v>0</v>
      </c>
      <c r="X667" s="16">
        <f>X668+X669+X670+X671+X672+X673</f>
        <v>0</v>
      </c>
      <c r="Y667" s="2"/>
      <c r="Z667" s="2"/>
    </row>
    <row r="668" spans="1:26" s="8" customFormat="1" ht="16.5" thickTop="1" thickBot="1">
      <c r="A668" s="13" t="str">
        <f t="shared" si="411"/>
        <v>b</v>
      </c>
      <c r="B668" s="3"/>
      <c r="C668" s="4" t="s">
        <v>182</v>
      </c>
      <c r="D668" s="17">
        <f t="shared" si="412"/>
        <v>0</v>
      </c>
      <c r="E668" s="17"/>
      <c r="F668" s="17"/>
      <c r="G668" s="17">
        <f t="shared" si="413"/>
        <v>0</v>
      </c>
      <c r="H668" s="17"/>
      <c r="I668" s="17"/>
      <c r="J668" s="17">
        <f t="shared" si="414"/>
        <v>0</v>
      </c>
      <c r="K668" s="17"/>
      <c r="L668" s="17"/>
      <c r="M668" s="17">
        <f t="shared" si="415"/>
        <v>0</v>
      </c>
      <c r="N668" s="17"/>
      <c r="O668" s="17"/>
      <c r="P668" s="17">
        <f t="shared" si="416"/>
        <v>0</v>
      </c>
      <c r="Q668" s="17"/>
      <c r="R668" s="17"/>
      <c r="S668" s="17">
        <f t="shared" si="417"/>
        <v>0</v>
      </c>
      <c r="T668" s="17"/>
      <c r="U668" s="17"/>
      <c r="V668" s="17">
        <f t="shared" si="418"/>
        <v>0</v>
      </c>
      <c r="W668" s="17"/>
      <c r="X668" s="17"/>
      <c r="Y668" s="2"/>
      <c r="Z668" s="2"/>
    </row>
    <row r="669" spans="1:26" s="8" customFormat="1" ht="16.5" thickTop="1" thickBot="1">
      <c r="A669" s="13" t="str">
        <f t="shared" si="411"/>
        <v>b</v>
      </c>
      <c r="B669" s="3"/>
      <c r="C669" s="4" t="s">
        <v>133</v>
      </c>
      <c r="D669" s="17">
        <f t="shared" si="412"/>
        <v>0</v>
      </c>
      <c r="E669" s="17"/>
      <c r="F669" s="17"/>
      <c r="G669" s="17">
        <f t="shared" si="413"/>
        <v>0</v>
      </c>
      <c r="H669" s="17"/>
      <c r="I669" s="17"/>
      <c r="J669" s="17">
        <f t="shared" si="414"/>
        <v>0</v>
      </c>
      <c r="K669" s="17"/>
      <c r="L669" s="17"/>
      <c r="M669" s="17">
        <f t="shared" si="415"/>
        <v>0</v>
      </c>
      <c r="N669" s="17"/>
      <c r="O669" s="17"/>
      <c r="P669" s="17">
        <f t="shared" si="416"/>
        <v>0</v>
      </c>
      <c r="Q669" s="17"/>
      <c r="R669" s="17"/>
      <c r="S669" s="17">
        <f t="shared" si="417"/>
        <v>0</v>
      </c>
      <c r="T669" s="17"/>
      <c r="U669" s="17"/>
      <c r="V669" s="17">
        <f t="shared" si="418"/>
        <v>0</v>
      </c>
      <c r="W669" s="17"/>
      <c r="X669" s="17"/>
      <c r="Y669" s="2"/>
      <c r="Z669" s="2"/>
    </row>
    <row r="670" spans="1:26" s="8" customFormat="1" ht="16.5" thickTop="1" thickBot="1">
      <c r="A670" s="13" t="str">
        <f t="shared" si="411"/>
        <v>b</v>
      </c>
      <c r="B670" s="3"/>
      <c r="C670" s="4" t="s">
        <v>132</v>
      </c>
      <c r="D670" s="17">
        <f t="shared" si="412"/>
        <v>0</v>
      </c>
      <c r="E670" s="17"/>
      <c r="F670" s="17"/>
      <c r="G670" s="17">
        <f t="shared" si="413"/>
        <v>0</v>
      </c>
      <c r="H670" s="17"/>
      <c r="I670" s="17"/>
      <c r="J670" s="17">
        <f t="shared" si="414"/>
        <v>0</v>
      </c>
      <c r="K670" s="17"/>
      <c r="L670" s="17"/>
      <c r="M670" s="17">
        <f t="shared" si="415"/>
        <v>0</v>
      </c>
      <c r="N670" s="17"/>
      <c r="O670" s="17"/>
      <c r="P670" s="17">
        <f t="shared" si="416"/>
        <v>0</v>
      </c>
      <c r="Q670" s="17"/>
      <c r="R670" s="17"/>
      <c r="S670" s="17">
        <f t="shared" si="417"/>
        <v>0</v>
      </c>
      <c r="T670" s="17"/>
      <c r="U670" s="17"/>
      <c r="V670" s="17">
        <f t="shared" si="418"/>
        <v>0</v>
      </c>
      <c r="W670" s="17"/>
      <c r="X670" s="17"/>
      <c r="Y670" s="2"/>
      <c r="Z670" s="2"/>
    </row>
    <row r="671" spans="1:26" s="8" customFormat="1" ht="16.5" thickTop="1" thickBot="1">
      <c r="A671" s="13" t="str">
        <f t="shared" si="411"/>
        <v>b</v>
      </c>
      <c r="B671" s="3"/>
      <c r="C671" s="4" t="s">
        <v>148</v>
      </c>
      <c r="D671" s="17">
        <f t="shared" si="412"/>
        <v>0</v>
      </c>
      <c r="E671" s="17"/>
      <c r="F671" s="17"/>
      <c r="G671" s="17">
        <f t="shared" si="413"/>
        <v>0</v>
      </c>
      <c r="H671" s="17"/>
      <c r="I671" s="17"/>
      <c r="J671" s="17">
        <f t="shared" si="414"/>
        <v>0</v>
      </c>
      <c r="K671" s="17"/>
      <c r="L671" s="17"/>
      <c r="M671" s="17">
        <f t="shared" si="415"/>
        <v>0</v>
      </c>
      <c r="N671" s="17"/>
      <c r="O671" s="17"/>
      <c r="P671" s="17">
        <f t="shared" si="416"/>
        <v>0</v>
      </c>
      <c r="Q671" s="17"/>
      <c r="R671" s="17"/>
      <c r="S671" s="17">
        <f t="shared" si="417"/>
        <v>0</v>
      </c>
      <c r="T671" s="17"/>
      <c r="U671" s="17"/>
      <c r="V671" s="17">
        <f t="shared" si="418"/>
        <v>0</v>
      </c>
      <c r="W671" s="17"/>
      <c r="X671" s="17"/>
      <c r="Y671" s="2"/>
      <c r="Z671" s="2"/>
    </row>
    <row r="672" spans="1:26" ht="16.5" thickTop="1" thickBot="1">
      <c r="A672" s="13" t="str">
        <f t="shared" si="411"/>
        <v>a</v>
      </c>
      <c r="B672" s="3" t="s">
        <v>0</v>
      </c>
      <c r="C672" s="4" t="s">
        <v>134</v>
      </c>
      <c r="D672" s="17">
        <f t="shared" si="412"/>
        <v>145272.29999999999</v>
      </c>
      <c r="E672" s="17">
        <v>145272.29999999999</v>
      </c>
      <c r="F672" s="17"/>
      <c r="G672" s="17">
        <f t="shared" si="413"/>
        <v>260000</v>
      </c>
      <c r="H672" s="17">
        <v>260000</v>
      </c>
      <c r="I672" s="17"/>
      <c r="J672" s="17">
        <f t="shared" si="414"/>
        <v>252000</v>
      </c>
      <c r="K672" s="17">
        <v>252000</v>
      </c>
      <c r="L672" s="17"/>
      <c r="M672" s="17">
        <f t="shared" si="415"/>
        <v>0</v>
      </c>
      <c r="N672" s="17"/>
      <c r="O672" s="17"/>
      <c r="P672" s="17">
        <f t="shared" si="416"/>
        <v>252000</v>
      </c>
      <c r="Q672" s="17">
        <v>252000</v>
      </c>
      <c r="R672" s="17"/>
      <c r="S672" s="17">
        <f t="shared" si="417"/>
        <v>252000</v>
      </c>
      <c r="T672" s="17">
        <v>252000</v>
      </c>
      <c r="U672" s="17"/>
      <c r="V672" s="17">
        <f t="shared" si="418"/>
        <v>0</v>
      </c>
      <c r="W672" s="17"/>
      <c r="X672" s="17"/>
      <c r="Y672" s="2"/>
      <c r="Z672" s="2"/>
    </row>
    <row r="673" spans="1:26" s="8" customFormat="1" ht="16.5" thickTop="1" thickBot="1">
      <c r="A673" s="13" t="str">
        <f t="shared" si="411"/>
        <v>b</v>
      </c>
      <c r="B673" s="3"/>
      <c r="C673" s="4" t="s">
        <v>129</v>
      </c>
      <c r="D673" s="17">
        <f t="shared" si="412"/>
        <v>0</v>
      </c>
      <c r="E673" s="17">
        <f>E674+E675</f>
        <v>0</v>
      </c>
      <c r="F673" s="17">
        <f>F674+F675</f>
        <v>0</v>
      </c>
      <c r="G673" s="17">
        <f t="shared" si="413"/>
        <v>0</v>
      </c>
      <c r="H673" s="17">
        <f>H674+H675</f>
        <v>0</v>
      </c>
      <c r="I673" s="17">
        <f>I674+I675</f>
        <v>0</v>
      </c>
      <c r="J673" s="17">
        <f t="shared" si="414"/>
        <v>0</v>
      </c>
      <c r="K673" s="17">
        <f>K674+K675</f>
        <v>0</v>
      </c>
      <c r="L673" s="17">
        <f>L674+L675</f>
        <v>0</v>
      </c>
      <c r="M673" s="17">
        <f t="shared" si="415"/>
        <v>0</v>
      </c>
      <c r="N673" s="17">
        <f>N674+N675</f>
        <v>0</v>
      </c>
      <c r="O673" s="17">
        <f>O674+O675</f>
        <v>0</v>
      </c>
      <c r="P673" s="17">
        <f t="shared" si="416"/>
        <v>0</v>
      </c>
      <c r="Q673" s="17">
        <f>Q674+Q675</f>
        <v>0</v>
      </c>
      <c r="R673" s="17">
        <f>R674+R675</f>
        <v>0</v>
      </c>
      <c r="S673" s="17">
        <f t="shared" si="417"/>
        <v>0</v>
      </c>
      <c r="T673" s="17">
        <f>T674+T675</f>
        <v>0</v>
      </c>
      <c r="U673" s="17">
        <f>U674+U675</f>
        <v>0</v>
      </c>
      <c r="V673" s="17">
        <f t="shared" si="418"/>
        <v>0</v>
      </c>
      <c r="W673" s="17">
        <f>W674+W675</f>
        <v>0</v>
      </c>
      <c r="X673" s="17">
        <f>X674+X675</f>
        <v>0</v>
      </c>
      <c r="Y673" s="2"/>
      <c r="Z673" s="2"/>
    </row>
    <row r="674" spans="1:26" s="8" customFormat="1" ht="27" thickTop="1" thickBot="1">
      <c r="A674" s="13" t="str">
        <f t="shared" si="411"/>
        <v>b</v>
      </c>
      <c r="B674" s="3"/>
      <c r="C674" s="11" t="s">
        <v>15</v>
      </c>
      <c r="D674" s="19">
        <f t="shared" si="412"/>
        <v>0</v>
      </c>
      <c r="E674" s="19"/>
      <c r="F674" s="19"/>
      <c r="G674" s="19">
        <f t="shared" si="413"/>
        <v>0</v>
      </c>
      <c r="H674" s="19"/>
      <c r="I674" s="19"/>
      <c r="J674" s="19">
        <f t="shared" si="414"/>
        <v>0</v>
      </c>
      <c r="K674" s="19"/>
      <c r="L674" s="19"/>
      <c r="M674" s="19">
        <f t="shared" si="415"/>
        <v>0</v>
      </c>
      <c r="N674" s="19"/>
      <c r="O674" s="19"/>
      <c r="P674" s="19">
        <f t="shared" si="416"/>
        <v>0</v>
      </c>
      <c r="Q674" s="19"/>
      <c r="R674" s="19"/>
      <c r="S674" s="19">
        <f t="shared" si="417"/>
        <v>0</v>
      </c>
      <c r="T674" s="19"/>
      <c r="U674" s="19"/>
      <c r="V674" s="19">
        <f t="shared" si="418"/>
        <v>0</v>
      </c>
      <c r="W674" s="19"/>
      <c r="X674" s="19"/>
      <c r="Y674" s="2"/>
      <c r="Z674" s="2"/>
    </row>
    <row r="675" spans="1:26" s="8" customFormat="1" ht="27" thickTop="1" thickBot="1">
      <c r="A675" s="13" t="str">
        <f t="shared" si="411"/>
        <v>b</v>
      </c>
      <c r="B675" s="3"/>
      <c r="C675" s="11" t="s">
        <v>16</v>
      </c>
      <c r="D675" s="19">
        <f t="shared" si="412"/>
        <v>0</v>
      </c>
      <c r="E675" s="19"/>
      <c r="F675" s="19"/>
      <c r="G675" s="19">
        <f t="shared" si="413"/>
        <v>0</v>
      </c>
      <c r="H675" s="19"/>
      <c r="I675" s="19"/>
      <c r="J675" s="19">
        <f t="shared" si="414"/>
        <v>0</v>
      </c>
      <c r="K675" s="19"/>
      <c r="L675" s="19"/>
      <c r="M675" s="19">
        <f t="shared" si="415"/>
        <v>0</v>
      </c>
      <c r="N675" s="19"/>
      <c r="O675" s="19"/>
      <c r="P675" s="19">
        <f t="shared" si="416"/>
        <v>0</v>
      </c>
      <c r="Q675" s="19"/>
      <c r="R675" s="19"/>
      <c r="S675" s="19">
        <f t="shared" si="417"/>
        <v>0</v>
      </c>
      <c r="T675" s="19"/>
      <c r="U675" s="19"/>
      <c r="V675" s="19">
        <f t="shared" si="418"/>
        <v>0</v>
      </c>
      <c r="W675" s="19"/>
      <c r="X675" s="19"/>
      <c r="Y675" s="2"/>
      <c r="Z675" s="2"/>
    </row>
    <row r="676" spans="1:26" s="8" customFormat="1" ht="16.5" thickTop="1" thickBot="1">
      <c r="A676" s="13" t="str">
        <f t="shared" ref="A676:A739" si="419">IF((D676+E676+F676+G676+H676+I676+J676+K676+L676+P676+Q676+R676+V676+W676+X676)&gt;0,"a","b")</f>
        <v>b</v>
      </c>
      <c r="B676" s="3"/>
      <c r="C676" s="10" t="s">
        <v>17</v>
      </c>
      <c r="D676" s="16">
        <f t="shared" si="412"/>
        <v>0</v>
      </c>
      <c r="E676" s="16">
        <v>0</v>
      </c>
      <c r="F676" s="16">
        <v>0</v>
      </c>
      <c r="G676" s="16">
        <f t="shared" si="413"/>
        <v>0</v>
      </c>
      <c r="H676" s="16">
        <v>0</v>
      </c>
      <c r="I676" s="16">
        <v>0</v>
      </c>
      <c r="J676" s="16">
        <f t="shared" si="414"/>
        <v>0</v>
      </c>
      <c r="K676" s="16">
        <v>0</v>
      </c>
      <c r="L676" s="16">
        <v>0</v>
      </c>
      <c r="M676" s="16">
        <f t="shared" si="415"/>
        <v>0</v>
      </c>
      <c r="N676" s="16">
        <v>0</v>
      </c>
      <c r="O676" s="16">
        <v>0</v>
      </c>
      <c r="P676" s="16">
        <f t="shared" si="416"/>
        <v>0</v>
      </c>
      <c r="Q676" s="16">
        <v>0</v>
      </c>
      <c r="R676" s="16">
        <v>0</v>
      </c>
      <c r="S676" s="16">
        <f t="shared" si="417"/>
        <v>0</v>
      </c>
      <c r="T676" s="16">
        <v>0</v>
      </c>
      <c r="U676" s="16">
        <v>0</v>
      </c>
      <c r="V676" s="16">
        <f t="shared" si="418"/>
        <v>0</v>
      </c>
      <c r="W676" s="16">
        <v>0</v>
      </c>
      <c r="X676" s="16">
        <v>0</v>
      </c>
      <c r="Y676" s="2"/>
      <c r="Z676" s="2"/>
    </row>
    <row r="677" spans="1:26" s="8" customFormat="1" ht="16.5" thickTop="1" thickBot="1">
      <c r="A677" s="13" t="str">
        <f t="shared" si="419"/>
        <v>b</v>
      </c>
      <c r="B677" s="3"/>
      <c r="C677" s="10" t="s">
        <v>18</v>
      </c>
      <c r="D677" s="16">
        <f t="shared" si="412"/>
        <v>0</v>
      </c>
      <c r="E677" s="16">
        <v>0</v>
      </c>
      <c r="F677" s="16">
        <v>0</v>
      </c>
      <c r="G677" s="16">
        <f t="shared" si="413"/>
        <v>0</v>
      </c>
      <c r="H677" s="16">
        <v>0</v>
      </c>
      <c r="I677" s="16">
        <v>0</v>
      </c>
      <c r="J677" s="16">
        <f t="shared" si="414"/>
        <v>0</v>
      </c>
      <c r="K677" s="16">
        <v>0</v>
      </c>
      <c r="L677" s="16">
        <v>0</v>
      </c>
      <c r="M677" s="16">
        <f t="shared" si="415"/>
        <v>0</v>
      </c>
      <c r="N677" s="16">
        <v>0</v>
      </c>
      <c r="O677" s="16">
        <v>0</v>
      </c>
      <c r="P677" s="16">
        <f t="shared" si="416"/>
        <v>0</v>
      </c>
      <c r="Q677" s="16">
        <v>0</v>
      </c>
      <c r="R677" s="16">
        <v>0</v>
      </c>
      <c r="S677" s="16">
        <f t="shared" si="417"/>
        <v>0</v>
      </c>
      <c r="T677" s="16">
        <v>0</v>
      </c>
      <c r="U677" s="16">
        <v>0</v>
      </c>
      <c r="V677" s="16">
        <f t="shared" si="418"/>
        <v>0</v>
      </c>
      <c r="W677" s="16">
        <v>0</v>
      </c>
      <c r="X677" s="16">
        <v>0</v>
      </c>
      <c r="Y677" s="2"/>
      <c r="Z677" s="2"/>
    </row>
    <row r="678" spans="1:26" ht="46.5" thickTop="1" thickBot="1">
      <c r="A678" s="13" t="str">
        <f t="shared" si="419"/>
        <v>a</v>
      </c>
      <c r="B678" s="3" t="s">
        <v>66</v>
      </c>
      <c r="C678" s="6" t="s">
        <v>208</v>
      </c>
      <c r="D678" s="14">
        <f t="shared" si="412"/>
        <v>130900</v>
      </c>
      <c r="E678" s="14">
        <f>E681+E690+E691</f>
        <v>130900</v>
      </c>
      <c r="F678" s="14">
        <f>F681+F690+F691</f>
        <v>0</v>
      </c>
      <c r="G678" s="14">
        <f t="shared" si="413"/>
        <v>260000</v>
      </c>
      <c r="H678" s="14">
        <f>H681+H690+H691</f>
        <v>260000</v>
      </c>
      <c r="I678" s="14">
        <f>I681+I690+I691</f>
        <v>0</v>
      </c>
      <c r="J678" s="14">
        <f t="shared" si="414"/>
        <v>255500</v>
      </c>
      <c r="K678" s="14">
        <f>K681+K690+K691</f>
        <v>255500</v>
      </c>
      <c r="L678" s="14">
        <f>L681+L690+L691</f>
        <v>0</v>
      </c>
      <c r="M678" s="14">
        <f t="shared" si="415"/>
        <v>0</v>
      </c>
      <c r="N678" s="14">
        <f>N681+N690+N691</f>
        <v>0</v>
      </c>
      <c r="O678" s="14">
        <f>O681+O690+O691</f>
        <v>0</v>
      </c>
      <c r="P678" s="14">
        <f t="shared" si="416"/>
        <v>257000</v>
      </c>
      <c r="Q678" s="14">
        <f>Q681+Q690+Q691</f>
        <v>257000</v>
      </c>
      <c r="R678" s="14">
        <f>R681+R690+R691</f>
        <v>0</v>
      </c>
      <c r="S678" s="14">
        <f t="shared" si="417"/>
        <v>257000</v>
      </c>
      <c r="T678" s="14">
        <f>T681+T690+T691</f>
        <v>257000</v>
      </c>
      <c r="U678" s="14">
        <f>U681+U690+U691</f>
        <v>0</v>
      </c>
      <c r="V678" s="14">
        <f t="shared" si="418"/>
        <v>0</v>
      </c>
      <c r="W678" s="14">
        <f>W681+W690+W691</f>
        <v>0</v>
      </c>
      <c r="X678" s="14">
        <f>X681+X690+X691</f>
        <v>0</v>
      </c>
      <c r="Y678" s="5" t="s">
        <v>135</v>
      </c>
      <c r="Z678" s="5" t="s">
        <v>207</v>
      </c>
    </row>
    <row r="679" spans="1:26" s="8" customFormat="1" ht="16.5" thickTop="1" thickBot="1">
      <c r="A679" s="13" t="str">
        <f t="shared" si="419"/>
        <v>b</v>
      </c>
      <c r="B679" s="3"/>
      <c r="C679" s="9" t="s">
        <v>12</v>
      </c>
      <c r="D679" s="15">
        <f t="shared" si="412"/>
        <v>0</v>
      </c>
      <c r="E679" s="15">
        <v>0</v>
      </c>
      <c r="F679" s="15">
        <v>0</v>
      </c>
      <c r="G679" s="15">
        <f t="shared" si="413"/>
        <v>0</v>
      </c>
      <c r="H679" s="15">
        <v>0</v>
      </c>
      <c r="I679" s="15">
        <v>0</v>
      </c>
      <c r="J679" s="15">
        <f t="shared" si="414"/>
        <v>0</v>
      </c>
      <c r="K679" s="15">
        <v>0</v>
      </c>
      <c r="L679" s="15">
        <v>0</v>
      </c>
      <c r="M679" s="15">
        <f t="shared" si="415"/>
        <v>0</v>
      </c>
      <c r="N679" s="15">
        <v>0</v>
      </c>
      <c r="O679" s="15">
        <v>0</v>
      </c>
      <c r="P679" s="15">
        <f t="shared" si="416"/>
        <v>0</v>
      </c>
      <c r="Q679" s="15">
        <v>0</v>
      </c>
      <c r="R679" s="15">
        <v>0</v>
      </c>
      <c r="S679" s="15">
        <f t="shared" si="417"/>
        <v>0</v>
      </c>
      <c r="T679" s="15">
        <v>0</v>
      </c>
      <c r="U679" s="15">
        <v>0</v>
      </c>
      <c r="V679" s="15">
        <f t="shared" si="418"/>
        <v>0</v>
      </c>
      <c r="W679" s="15">
        <v>0</v>
      </c>
      <c r="X679" s="15">
        <v>0</v>
      </c>
      <c r="Y679" s="5"/>
      <c r="Z679" s="5"/>
    </row>
    <row r="680" spans="1:26" s="8" customFormat="1" ht="16.5" thickTop="1" thickBot="1">
      <c r="A680" s="13" t="str">
        <f t="shared" si="419"/>
        <v>b</v>
      </c>
      <c r="B680" s="3"/>
      <c r="C680" s="9" t="s">
        <v>13</v>
      </c>
      <c r="D680" s="15">
        <f t="shared" si="412"/>
        <v>0</v>
      </c>
      <c r="E680" s="15">
        <v>0</v>
      </c>
      <c r="F680" s="15">
        <v>0</v>
      </c>
      <c r="G680" s="15">
        <f t="shared" si="413"/>
        <v>0</v>
      </c>
      <c r="H680" s="15">
        <v>0</v>
      </c>
      <c r="I680" s="15">
        <v>0</v>
      </c>
      <c r="J680" s="15">
        <f t="shared" si="414"/>
        <v>0</v>
      </c>
      <c r="K680" s="15">
        <v>0</v>
      </c>
      <c r="L680" s="15">
        <v>0</v>
      </c>
      <c r="M680" s="15">
        <f t="shared" si="415"/>
        <v>0</v>
      </c>
      <c r="N680" s="15">
        <v>0</v>
      </c>
      <c r="O680" s="15">
        <v>0</v>
      </c>
      <c r="P680" s="15">
        <f t="shared" si="416"/>
        <v>0</v>
      </c>
      <c r="Q680" s="15">
        <v>0</v>
      </c>
      <c r="R680" s="15">
        <v>0</v>
      </c>
      <c r="S680" s="15">
        <f t="shared" si="417"/>
        <v>0</v>
      </c>
      <c r="T680" s="15">
        <v>0</v>
      </c>
      <c r="U680" s="15">
        <v>0</v>
      </c>
      <c r="V680" s="15">
        <f t="shared" si="418"/>
        <v>0</v>
      </c>
      <c r="W680" s="15">
        <v>0</v>
      </c>
      <c r="X680" s="15">
        <v>0</v>
      </c>
      <c r="Y680" s="5"/>
      <c r="Z680" s="5"/>
    </row>
    <row r="681" spans="1:26" ht="16.5" thickTop="1" thickBot="1">
      <c r="A681" s="13" t="str">
        <f t="shared" si="419"/>
        <v>a</v>
      </c>
      <c r="B681" s="3" t="s">
        <v>0</v>
      </c>
      <c r="C681" s="10" t="s">
        <v>14</v>
      </c>
      <c r="D681" s="16">
        <f t="shared" si="412"/>
        <v>130900</v>
      </c>
      <c r="E681" s="16">
        <f>E682+E683+E684+E685+E686+E687</f>
        <v>130900</v>
      </c>
      <c r="F681" s="16">
        <f>F682+F683+F684+F685+F686+F687</f>
        <v>0</v>
      </c>
      <c r="G681" s="16">
        <f t="shared" si="413"/>
        <v>260000</v>
      </c>
      <c r="H681" s="16">
        <f>H682+H683+H684+H685+H686+H687</f>
        <v>260000</v>
      </c>
      <c r="I681" s="16">
        <f>I682+I683+I684+I685+I686+I687</f>
        <v>0</v>
      </c>
      <c r="J681" s="16">
        <f t="shared" si="414"/>
        <v>255500</v>
      </c>
      <c r="K681" s="16">
        <f>K682+K683+K684+K685+K686+K687</f>
        <v>255500</v>
      </c>
      <c r="L681" s="16">
        <f>L682+L683+L684+L685+L686+L687</f>
        <v>0</v>
      </c>
      <c r="M681" s="16">
        <f t="shared" si="415"/>
        <v>0</v>
      </c>
      <c r="N681" s="16">
        <f>N682+N683+N684+N685+N686+N687</f>
        <v>0</v>
      </c>
      <c r="O681" s="16">
        <f>O682+O683+O684+O685+O686+O687</f>
        <v>0</v>
      </c>
      <c r="P681" s="16">
        <f t="shared" si="416"/>
        <v>257000</v>
      </c>
      <c r="Q681" s="16">
        <f>Q682+Q683+Q684+Q685+Q686+Q687</f>
        <v>257000</v>
      </c>
      <c r="R681" s="16">
        <f>R682+R683+R684+R685+R686+R687</f>
        <v>0</v>
      </c>
      <c r="S681" s="16">
        <f t="shared" si="417"/>
        <v>257000</v>
      </c>
      <c r="T681" s="16">
        <f>T682+T683+T684+T685+T686+T687</f>
        <v>257000</v>
      </c>
      <c r="U681" s="16">
        <f>U682+U683+U684+U685+U686+U687</f>
        <v>0</v>
      </c>
      <c r="V681" s="16">
        <f t="shared" si="418"/>
        <v>0</v>
      </c>
      <c r="W681" s="16">
        <f>W682+W683+W684+W685+W686+W687</f>
        <v>0</v>
      </c>
      <c r="X681" s="16">
        <f>X682+X683+X684+X685+X686+X687</f>
        <v>0</v>
      </c>
      <c r="Y681" s="2"/>
      <c r="Z681" s="2"/>
    </row>
    <row r="682" spans="1:26" s="8" customFormat="1" ht="16.5" thickTop="1" thickBot="1">
      <c r="A682" s="13" t="str">
        <f t="shared" si="419"/>
        <v>b</v>
      </c>
      <c r="B682" s="3"/>
      <c r="C682" s="4" t="s">
        <v>182</v>
      </c>
      <c r="D682" s="17">
        <f t="shared" si="412"/>
        <v>0</v>
      </c>
      <c r="E682" s="17"/>
      <c r="F682" s="17"/>
      <c r="G682" s="17">
        <f t="shared" si="413"/>
        <v>0</v>
      </c>
      <c r="H682" s="17"/>
      <c r="I682" s="17"/>
      <c r="J682" s="17">
        <f t="shared" si="414"/>
        <v>0</v>
      </c>
      <c r="K682" s="17"/>
      <c r="L682" s="17"/>
      <c r="M682" s="17">
        <f t="shared" si="415"/>
        <v>0</v>
      </c>
      <c r="N682" s="17"/>
      <c r="O682" s="17"/>
      <c r="P682" s="17">
        <f t="shared" si="416"/>
        <v>0</v>
      </c>
      <c r="Q682" s="17"/>
      <c r="R682" s="17"/>
      <c r="S682" s="17">
        <f t="shared" si="417"/>
        <v>0</v>
      </c>
      <c r="T682" s="17"/>
      <c r="U682" s="17"/>
      <c r="V682" s="17">
        <f t="shared" si="418"/>
        <v>0</v>
      </c>
      <c r="W682" s="17"/>
      <c r="X682" s="17"/>
      <c r="Y682" s="2"/>
      <c r="Z682" s="2"/>
    </row>
    <row r="683" spans="1:26" s="8" customFormat="1" ht="16.5" thickTop="1" thickBot="1">
      <c r="A683" s="13" t="str">
        <f t="shared" si="419"/>
        <v>b</v>
      </c>
      <c r="B683" s="3"/>
      <c r="C683" s="4" t="s">
        <v>133</v>
      </c>
      <c r="D683" s="17">
        <f t="shared" si="412"/>
        <v>0</v>
      </c>
      <c r="E683" s="17"/>
      <c r="F683" s="17"/>
      <c r="G683" s="17">
        <f t="shared" si="413"/>
        <v>0</v>
      </c>
      <c r="H683" s="17"/>
      <c r="I683" s="17"/>
      <c r="J683" s="17">
        <f t="shared" si="414"/>
        <v>0</v>
      </c>
      <c r="K683" s="17"/>
      <c r="L683" s="17"/>
      <c r="M683" s="17">
        <f t="shared" si="415"/>
        <v>0</v>
      </c>
      <c r="N683" s="17"/>
      <c r="O683" s="17"/>
      <c r="P683" s="17">
        <f t="shared" si="416"/>
        <v>0</v>
      </c>
      <c r="Q683" s="17"/>
      <c r="R683" s="17"/>
      <c r="S683" s="17">
        <f t="shared" si="417"/>
        <v>0</v>
      </c>
      <c r="T683" s="17"/>
      <c r="U683" s="17"/>
      <c r="V683" s="17">
        <f t="shared" si="418"/>
        <v>0</v>
      </c>
      <c r="W683" s="17"/>
      <c r="X683" s="17"/>
      <c r="Y683" s="2"/>
      <c r="Z683" s="2"/>
    </row>
    <row r="684" spans="1:26" s="8" customFormat="1" ht="16.5" thickTop="1" thickBot="1">
      <c r="A684" s="13" t="str">
        <f t="shared" si="419"/>
        <v>b</v>
      </c>
      <c r="B684" s="3"/>
      <c r="C684" s="4" t="s">
        <v>132</v>
      </c>
      <c r="D684" s="17">
        <f t="shared" si="412"/>
        <v>0</v>
      </c>
      <c r="E684" s="17"/>
      <c r="F684" s="17"/>
      <c r="G684" s="17">
        <f t="shared" si="413"/>
        <v>0</v>
      </c>
      <c r="H684" s="17"/>
      <c r="I684" s="17"/>
      <c r="J684" s="17">
        <f t="shared" si="414"/>
        <v>0</v>
      </c>
      <c r="K684" s="17"/>
      <c r="L684" s="17"/>
      <c r="M684" s="17">
        <f t="shared" si="415"/>
        <v>0</v>
      </c>
      <c r="N684" s="17"/>
      <c r="O684" s="17"/>
      <c r="P684" s="17">
        <f t="shared" si="416"/>
        <v>0</v>
      </c>
      <c r="Q684" s="17"/>
      <c r="R684" s="17"/>
      <c r="S684" s="17">
        <f t="shared" si="417"/>
        <v>0</v>
      </c>
      <c r="T684" s="17"/>
      <c r="U684" s="17"/>
      <c r="V684" s="17">
        <f t="shared" si="418"/>
        <v>0</v>
      </c>
      <c r="W684" s="17"/>
      <c r="X684" s="17"/>
      <c r="Y684" s="2"/>
      <c r="Z684" s="2"/>
    </row>
    <row r="685" spans="1:26" s="8" customFormat="1" ht="16.5" thickTop="1" thickBot="1">
      <c r="A685" s="13" t="str">
        <f t="shared" si="419"/>
        <v>b</v>
      </c>
      <c r="B685" s="3"/>
      <c r="C685" s="4" t="s">
        <v>148</v>
      </c>
      <c r="D685" s="17">
        <f t="shared" si="412"/>
        <v>0</v>
      </c>
      <c r="E685" s="17"/>
      <c r="F685" s="17"/>
      <c r="G685" s="17">
        <f t="shared" si="413"/>
        <v>0</v>
      </c>
      <c r="H685" s="17"/>
      <c r="I685" s="17"/>
      <c r="J685" s="17">
        <f t="shared" si="414"/>
        <v>0</v>
      </c>
      <c r="K685" s="17"/>
      <c r="L685" s="17"/>
      <c r="M685" s="17">
        <f t="shared" si="415"/>
        <v>0</v>
      </c>
      <c r="N685" s="17"/>
      <c r="O685" s="17"/>
      <c r="P685" s="17">
        <f t="shared" si="416"/>
        <v>0</v>
      </c>
      <c r="Q685" s="17"/>
      <c r="R685" s="17"/>
      <c r="S685" s="17">
        <f t="shared" si="417"/>
        <v>0</v>
      </c>
      <c r="T685" s="17"/>
      <c r="U685" s="17"/>
      <c r="V685" s="17">
        <f t="shared" si="418"/>
        <v>0</v>
      </c>
      <c r="W685" s="17"/>
      <c r="X685" s="17"/>
      <c r="Y685" s="2"/>
      <c r="Z685" s="2"/>
    </row>
    <row r="686" spans="1:26" ht="16.5" thickTop="1" thickBot="1">
      <c r="A686" s="13" t="str">
        <f t="shared" si="419"/>
        <v>a</v>
      </c>
      <c r="B686" s="3" t="s">
        <v>0</v>
      </c>
      <c r="C686" s="4" t="s">
        <v>134</v>
      </c>
      <c r="D686" s="17">
        <f t="shared" si="412"/>
        <v>130900</v>
      </c>
      <c r="E686" s="17">
        <v>130900</v>
      </c>
      <c r="F686" s="17"/>
      <c r="G686" s="17">
        <f t="shared" si="413"/>
        <v>260000</v>
      </c>
      <c r="H686" s="17">
        <v>260000</v>
      </c>
      <c r="I686" s="17"/>
      <c r="J686" s="17">
        <f t="shared" si="414"/>
        <v>255500</v>
      </c>
      <c r="K686" s="17">
        <v>255500</v>
      </c>
      <c r="L686" s="17"/>
      <c r="M686" s="17">
        <f t="shared" si="415"/>
        <v>0</v>
      </c>
      <c r="N686" s="17"/>
      <c r="O686" s="17"/>
      <c r="P686" s="17">
        <f t="shared" si="416"/>
        <v>257000</v>
      </c>
      <c r="Q686" s="17">
        <v>257000</v>
      </c>
      <c r="R686" s="17"/>
      <c r="S686" s="17">
        <f t="shared" si="417"/>
        <v>257000</v>
      </c>
      <c r="T686" s="17">
        <v>257000</v>
      </c>
      <c r="U686" s="17"/>
      <c r="V686" s="17">
        <f t="shared" si="418"/>
        <v>0</v>
      </c>
      <c r="W686" s="17"/>
      <c r="X686" s="17"/>
      <c r="Y686" s="2"/>
      <c r="Z686" s="2"/>
    </row>
    <row r="687" spans="1:26" s="8" customFormat="1" ht="16.5" thickTop="1" thickBot="1">
      <c r="A687" s="13" t="str">
        <f t="shared" si="419"/>
        <v>b</v>
      </c>
      <c r="B687" s="3"/>
      <c r="C687" s="4" t="s">
        <v>129</v>
      </c>
      <c r="D687" s="17">
        <f t="shared" si="412"/>
        <v>0</v>
      </c>
      <c r="E687" s="17">
        <f>E688+E689</f>
        <v>0</v>
      </c>
      <c r="F687" s="17">
        <f>F688+F689</f>
        <v>0</v>
      </c>
      <c r="G687" s="17">
        <f t="shared" si="413"/>
        <v>0</v>
      </c>
      <c r="H687" s="17">
        <f>H688+H689</f>
        <v>0</v>
      </c>
      <c r="I687" s="17">
        <f>I688+I689</f>
        <v>0</v>
      </c>
      <c r="J687" s="17">
        <f t="shared" si="414"/>
        <v>0</v>
      </c>
      <c r="K687" s="17">
        <f>K688+K689</f>
        <v>0</v>
      </c>
      <c r="L687" s="17">
        <f>L688+L689</f>
        <v>0</v>
      </c>
      <c r="M687" s="17">
        <f t="shared" si="415"/>
        <v>0</v>
      </c>
      <c r="N687" s="17">
        <f>N688+N689</f>
        <v>0</v>
      </c>
      <c r="O687" s="17">
        <f>O688+O689</f>
        <v>0</v>
      </c>
      <c r="P687" s="17">
        <f t="shared" si="416"/>
        <v>0</v>
      </c>
      <c r="Q687" s="17">
        <f>Q688+Q689</f>
        <v>0</v>
      </c>
      <c r="R687" s="17">
        <f>R688+R689</f>
        <v>0</v>
      </c>
      <c r="S687" s="17">
        <f t="shared" si="417"/>
        <v>0</v>
      </c>
      <c r="T687" s="17">
        <f>T688+T689</f>
        <v>0</v>
      </c>
      <c r="U687" s="17">
        <f>U688+U689</f>
        <v>0</v>
      </c>
      <c r="V687" s="17">
        <f t="shared" si="418"/>
        <v>0</v>
      </c>
      <c r="W687" s="17">
        <f>W688+W689</f>
        <v>0</v>
      </c>
      <c r="X687" s="17">
        <f>X688+X689</f>
        <v>0</v>
      </c>
      <c r="Y687" s="2"/>
      <c r="Z687" s="2"/>
    </row>
    <row r="688" spans="1:26" s="8" customFormat="1" ht="27" thickTop="1" thickBot="1">
      <c r="A688" s="13" t="str">
        <f t="shared" si="419"/>
        <v>b</v>
      </c>
      <c r="B688" s="3"/>
      <c r="C688" s="11" t="s">
        <v>15</v>
      </c>
      <c r="D688" s="19">
        <f>E688+F688</f>
        <v>0</v>
      </c>
      <c r="E688" s="19"/>
      <c r="F688" s="19"/>
      <c r="G688" s="19">
        <f>H688+I688</f>
        <v>0</v>
      </c>
      <c r="H688" s="19"/>
      <c r="I688" s="19"/>
      <c r="J688" s="19">
        <f>K688+L688</f>
        <v>0</v>
      </c>
      <c r="K688" s="19"/>
      <c r="L688" s="19"/>
      <c r="M688" s="19">
        <f>N688+O688</f>
        <v>0</v>
      </c>
      <c r="N688" s="19"/>
      <c r="O688" s="19"/>
      <c r="P688" s="19">
        <f>Q688+R688</f>
        <v>0</v>
      </c>
      <c r="Q688" s="19"/>
      <c r="R688" s="19"/>
      <c r="S688" s="19">
        <f>T688+U688</f>
        <v>0</v>
      </c>
      <c r="T688" s="19"/>
      <c r="U688" s="19"/>
      <c r="V688" s="19">
        <f>W688+X688</f>
        <v>0</v>
      </c>
      <c r="W688" s="19"/>
      <c r="X688" s="19"/>
      <c r="Y688" s="2"/>
      <c r="Z688" s="2"/>
    </row>
    <row r="689" spans="1:26" s="8" customFormat="1" ht="27" thickTop="1" thickBot="1">
      <c r="A689" s="13" t="str">
        <f t="shared" si="419"/>
        <v>b</v>
      </c>
      <c r="B689" s="3"/>
      <c r="C689" s="11" t="s">
        <v>16</v>
      </c>
      <c r="D689" s="19">
        <f>E689+F689</f>
        <v>0</v>
      </c>
      <c r="E689" s="19"/>
      <c r="F689" s="19"/>
      <c r="G689" s="19">
        <f>H689+I689</f>
        <v>0</v>
      </c>
      <c r="H689" s="19"/>
      <c r="I689" s="19"/>
      <c r="J689" s="19">
        <f>K689+L689</f>
        <v>0</v>
      </c>
      <c r="K689" s="19"/>
      <c r="L689" s="19"/>
      <c r="M689" s="19">
        <f>N689+O689</f>
        <v>0</v>
      </c>
      <c r="N689" s="19"/>
      <c r="O689" s="19"/>
      <c r="P689" s="19">
        <f>Q689+R689</f>
        <v>0</v>
      </c>
      <c r="Q689" s="19"/>
      <c r="R689" s="19"/>
      <c r="S689" s="19">
        <f>T689+U689</f>
        <v>0</v>
      </c>
      <c r="T689" s="19"/>
      <c r="U689" s="19"/>
      <c r="V689" s="19">
        <f>W689+X689</f>
        <v>0</v>
      </c>
      <c r="W689" s="19"/>
      <c r="X689" s="19"/>
      <c r="Y689" s="2"/>
      <c r="Z689" s="2"/>
    </row>
    <row r="690" spans="1:26" s="8" customFormat="1" ht="16.5" thickTop="1" thickBot="1">
      <c r="A690" s="13" t="str">
        <f t="shared" si="419"/>
        <v>b</v>
      </c>
      <c r="B690" s="3"/>
      <c r="C690" s="10" t="s">
        <v>17</v>
      </c>
      <c r="D690" s="16">
        <f>E690+F690</f>
        <v>0</v>
      </c>
      <c r="E690" s="16">
        <v>0</v>
      </c>
      <c r="F690" s="16">
        <v>0</v>
      </c>
      <c r="G690" s="16">
        <f>H690+I690</f>
        <v>0</v>
      </c>
      <c r="H690" s="16">
        <v>0</v>
      </c>
      <c r="I690" s="16">
        <v>0</v>
      </c>
      <c r="J690" s="16">
        <f>K690+L690</f>
        <v>0</v>
      </c>
      <c r="K690" s="16">
        <v>0</v>
      </c>
      <c r="L690" s="16">
        <v>0</v>
      </c>
      <c r="M690" s="16">
        <f>N690+O690</f>
        <v>0</v>
      </c>
      <c r="N690" s="16">
        <v>0</v>
      </c>
      <c r="O690" s="16">
        <v>0</v>
      </c>
      <c r="P690" s="16">
        <f>Q690+R690</f>
        <v>0</v>
      </c>
      <c r="Q690" s="16">
        <v>0</v>
      </c>
      <c r="R690" s="16">
        <v>0</v>
      </c>
      <c r="S690" s="16">
        <f>T690+U690</f>
        <v>0</v>
      </c>
      <c r="T690" s="16">
        <v>0</v>
      </c>
      <c r="U690" s="16">
        <v>0</v>
      </c>
      <c r="V690" s="16">
        <f>W690+X690</f>
        <v>0</v>
      </c>
      <c r="W690" s="16">
        <v>0</v>
      </c>
      <c r="X690" s="16">
        <v>0</v>
      </c>
      <c r="Y690" s="2"/>
      <c r="Z690" s="2"/>
    </row>
    <row r="691" spans="1:26" s="8" customFormat="1" ht="16.5" thickTop="1" thickBot="1">
      <c r="A691" s="13" t="str">
        <f t="shared" si="419"/>
        <v>b</v>
      </c>
      <c r="B691" s="3"/>
      <c r="C691" s="10" t="s">
        <v>18</v>
      </c>
      <c r="D691" s="16">
        <f>E691+F691</f>
        <v>0</v>
      </c>
      <c r="E691" s="16">
        <v>0</v>
      </c>
      <c r="F691" s="16">
        <v>0</v>
      </c>
      <c r="G691" s="16">
        <f>H691+I691</f>
        <v>0</v>
      </c>
      <c r="H691" s="16">
        <v>0</v>
      </c>
      <c r="I691" s="16">
        <v>0</v>
      </c>
      <c r="J691" s="16">
        <f>K691+L691</f>
        <v>0</v>
      </c>
      <c r="K691" s="16">
        <v>0</v>
      </c>
      <c r="L691" s="16">
        <v>0</v>
      </c>
      <c r="M691" s="16">
        <f>N691+O691</f>
        <v>0</v>
      </c>
      <c r="N691" s="16">
        <v>0</v>
      </c>
      <c r="O691" s="16">
        <v>0</v>
      </c>
      <c r="P691" s="16">
        <f>Q691+R691</f>
        <v>0</v>
      </c>
      <c r="Q691" s="16">
        <v>0</v>
      </c>
      <c r="R691" s="16">
        <v>0</v>
      </c>
      <c r="S691" s="16">
        <f>T691+U691</f>
        <v>0</v>
      </c>
      <c r="T691" s="16">
        <v>0</v>
      </c>
      <c r="U691" s="16">
        <v>0</v>
      </c>
      <c r="V691" s="16">
        <f>W691+X691</f>
        <v>0</v>
      </c>
      <c r="W691" s="16">
        <v>0</v>
      </c>
      <c r="X691" s="16">
        <v>0</v>
      </c>
      <c r="Y691" s="2"/>
      <c r="Z691" s="2"/>
    </row>
    <row r="692" spans="1:26" ht="16.5" thickTop="1" thickBot="1">
      <c r="A692" s="13" t="str">
        <f t="shared" si="419"/>
        <v>a</v>
      </c>
      <c r="B692" s="3" t="s">
        <v>67</v>
      </c>
      <c r="C692" s="6" t="s">
        <v>206</v>
      </c>
      <c r="D692" s="14">
        <f>D706+D720+D734+D748</f>
        <v>46391180.780000001</v>
      </c>
      <c r="E692" s="14">
        <f t="shared" ref="E692:X692" si="420">E706+E720+E734+E748</f>
        <v>46391180.780000001</v>
      </c>
      <c r="F692" s="14">
        <f t="shared" si="420"/>
        <v>0</v>
      </c>
      <c r="G692" s="14">
        <f t="shared" si="420"/>
        <v>46500000</v>
      </c>
      <c r="H692" s="14">
        <f t="shared" si="420"/>
        <v>46500000</v>
      </c>
      <c r="I692" s="14">
        <f t="shared" si="420"/>
        <v>0</v>
      </c>
      <c r="J692" s="14">
        <f t="shared" si="420"/>
        <v>46500000</v>
      </c>
      <c r="K692" s="14">
        <f t="shared" si="420"/>
        <v>46500000</v>
      </c>
      <c r="L692" s="14">
        <f t="shared" si="420"/>
        <v>0</v>
      </c>
      <c r="M692" s="14">
        <f t="shared" ref="M692:O692" si="421">M706+M720+M734+M748</f>
        <v>0</v>
      </c>
      <c r="N692" s="14">
        <f t="shared" si="421"/>
        <v>0</v>
      </c>
      <c r="O692" s="14">
        <f t="shared" si="421"/>
        <v>0</v>
      </c>
      <c r="P692" s="14">
        <f t="shared" si="420"/>
        <v>46500000</v>
      </c>
      <c r="Q692" s="14">
        <f t="shared" si="420"/>
        <v>46500000</v>
      </c>
      <c r="R692" s="14">
        <f t="shared" si="420"/>
        <v>0</v>
      </c>
      <c r="S692" s="14">
        <f t="shared" ref="S692:U692" si="422">S706+S720+S734+S748</f>
        <v>46500000</v>
      </c>
      <c r="T692" s="14">
        <f t="shared" si="422"/>
        <v>46500000</v>
      </c>
      <c r="U692" s="14">
        <f t="shared" si="422"/>
        <v>0</v>
      </c>
      <c r="V692" s="14">
        <f t="shared" si="420"/>
        <v>58000000</v>
      </c>
      <c r="W692" s="14">
        <f t="shared" si="420"/>
        <v>58000000</v>
      </c>
      <c r="X692" s="14">
        <f t="shared" si="420"/>
        <v>0</v>
      </c>
      <c r="Y692" s="5"/>
      <c r="Z692" s="5" t="s">
        <v>0</v>
      </c>
    </row>
    <row r="693" spans="1:26" s="8" customFormat="1" ht="16.5" thickTop="1" thickBot="1">
      <c r="A693" s="13" t="str">
        <f t="shared" si="419"/>
        <v>b</v>
      </c>
      <c r="B693" s="3"/>
      <c r="C693" s="9" t="s">
        <v>12</v>
      </c>
      <c r="D693" s="15">
        <f t="shared" ref="D693:X705" si="423">D707+D721+D735+D749</f>
        <v>0</v>
      </c>
      <c r="E693" s="15">
        <f t="shared" si="423"/>
        <v>0</v>
      </c>
      <c r="F693" s="15">
        <f t="shared" si="423"/>
        <v>0</v>
      </c>
      <c r="G693" s="15">
        <f t="shared" si="423"/>
        <v>0</v>
      </c>
      <c r="H693" s="15">
        <f t="shared" si="423"/>
        <v>0</v>
      </c>
      <c r="I693" s="15">
        <f t="shared" si="423"/>
        <v>0</v>
      </c>
      <c r="J693" s="15">
        <f t="shared" si="423"/>
        <v>0</v>
      </c>
      <c r="K693" s="15">
        <f t="shared" si="423"/>
        <v>0</v>
      </c>
      <c r="L693" s="15">
        <f t="shared" si="423"/>
        <v>0</v>
      </c>
      <c r="M693" s="15">
        <f t="shared" ref="M693:O693" si="424">M707+M721+M735+M749</f>
        <v>0</v>
      </c>
      <c r="N693" s="15">
        <f t="shared" si="424"/>
        <v>0</v>
      </c>
      <c r="O693" s="15">
        <f t="shared" si="424"/>
        <v>0</v>
      </c>
      <c r="P693" s="15">
        <f t="shared" si="423"/>
        <v>0</v>
      </c>
      <c r="Q693" s="15">
        <f t="shared" si="423"/>
        <v>0</v>
      </c>
      <c r="R693" s="15">
        <f t="shared" si="423"/>
        <v>0</v>
      </c>
      <c r="S693" s="15">
        <f t="shared" ref="S693:U693" si="425">S707+S721+S735+S749</f>
        <v>0</v>
      </c>
      <c r="T693" s="15">
        <f t="shared" si="425"/>
        <v>0</v>
      </c>
      <c r="U693" s="15">
        <f t="shared" si="425"/>
        <v>0</v>
      </c>
      <c r="V693" s="15">
        <f t="shared" si="423"/>
        <v>0</v>
      </c>
      <c r="W693" s="15">
        <f t="shared" si="423"/>
        <v>0</v>
      </c>
      <c r="X693" s="15">
        <f t="shared" si="423"/>
        <v>0</v>
      </c>
      <c r="Y693" s="5"/>
      <c r="Z693" s="5"/>
    </row>
    <row r="694" spans="1:26" s="8" customFormat="1" ht="16.5" thickTop="1" thickBot="1">
      <c r="A694" s="13" t="str">
        <f t="shared" si="419"/>
        <v>b</v>
      </c>
      <c r="B694" s="3"/>
      <c r="C694" s="9" t="s">
        <v>13</v>
      </c>
      <c r="D694" s="15">
        <f t="shared" si="423"/>
        <v>0</v>
      </c>
      <c r="E694" s="15">
        <f t="shared" si="423"/>
        <v>0</v>
      </c>
      <c r="F694" s="15">
        <f t="shared" si="423"/>
        <v>0</v>
      </c>
      <c r="G694" s="15">
        <f t="shared" si="423"/>
        <v>0</v>
      </c>
      <c r="H694" s="15">
        <f t="shared" si="423"/>
        <v>0</v>
      </c>
      <c r="I694" s="15">
        <f t="shared" si="423"/>
        <v>0</v>
      </c>
      <c r="J694" s="15">
        <f t="shared" si="423"/>
        <v>0</v>
      </c>
      <c r="K694" s="15">
        <f t="shared" si="423"/>
        <v>0</v>
      </c>
      <c r="L694" s="15">
        <f t="shared" si="423"/>
        <v>0</v>
      </c>
      <c r="M694" s="15">
        <f t="shared" ref="M694:O694" si="426">M708+M722+M736+M750</f>
        <v>0</v>
      </c>
      <c r="N694" s="15">
        <f t="shared" si="426"/>
        <v>0</v>
      </c>
      <c r="O694" s="15">
        <f t="shared" si="426"/>
        <v>0</v>
      </c>
      <c r="P694" s="15">
        <f t="shared" si="423"/>
        <v>0</v>
      </c>
      <c r="Q694" s="15">
        <f t="shared" si="423"/>
        <v>0</v>
      </c>
      <c r="R694" s="15">
        <f t="shared" si="423"/>
        <v>0</v>
      </c>
      <c r="S694" s="15">
        <f t="shared" ref="S694:U694" si="427">S708+S722+S736+S750</f>
        <v>0</v>
      </c>
      <c r="T694" s="15">
        <f t="shared" si="427"/>
        <v>0</v>
      </c>
      <c r="U694" s="15">
        <f t="shared" si="427"/>
        <v>0</v>
      </c>
      <c r="V694" s="15">
        <f t="shared" si="423"/>
        <v>0</v>
      </c>
      <c r="W694" s="15">
        <f t="shared" si="423"/>
        <v>0</v>
      </c>
      <c r="X694" s="15">
        <f t="shared" si="423"/>
        <v>0</v>
      </c>
      <c r="Y694" s="5"/>
      <c r="Z694" s="5"/>
    </row>
    <row r="695" spans="1:26" ht="16.5" thickTop="1" thickBot="1">
      <c r="A695" s="13" t="str">
        <f t="shared" si="419"/>
        <v>a</v>
      </c>
      <c r="B695" s="3" t="s">
        <v>0</v>
      </c>
      <c r="C695" s="10" t="s">
        <v>14</v>
      </c>
      <c r="D695" s="16">
        <f t="shared" si="423"/>
        <v>46391180.780000001</v>
      </c>
      <c r="E695" s="16">
        <f t="shared" si="423"/>
        <v>46391180.780000001</v>
      </c>
      <c r="F695" s="16">
        <f t="shared" si="423"/>
        <v>0</v>
      </c>
      <c r="G695" s="16">
        <f t="shared" si="423"/>
        <v>46500000</v>
      </c>
      <c r="H695" s="16">
        <f t="shared" si="423"/>
        <v>46500000</v>
      </c>
      <c r="I695" s="16">
        <f t="shared" si="423"/>
        <v>0</v>
      </c>
      <c r="J695" s="16">
        <f t="shared" si="423"/>
        <v>46500000</v>
      </c>
      <c r="K695" s="16">
        <f t="shared" si="423"/>
        <v>46500000</v>
      </c>
      <c r="L695" s="16">
        <f t="shared" si="423"/>
        <v>0</v>
      </c>
      <c r="M695" s="16">
        <f t="shared" ref="M695:O695" si="428">M709+M723+M737+M751</f>
        <v>0</v>
      </c>
      <c r="N695" s="16">
        <f t="shared" si="428"/>
        <v>0</v>
      </c>
      <c r="O695" s="16">
        <f t="shared" si="428"/>
        <v>0</v>
      </c>
      <c r="P695" s="16">
        <f t="shared" si="423"/>
        <v>46500000</v>
      </c>
      <c r="Q695" s="16">
        <f t="shared" si="423"/>
        <v>46500000</v>
      </c>
      <c r="R695" s="16">
        <f t="shared" si="423"/>
        <v>0</v>
      </c>
      <c r="S695" s="16">
        <f t="shared" ref="S695:U695" si="429">S709+S723+S737+S751</f>
        <v>46500000</v>
      </c>
      <c r="T695" s="16">
        <f t="shared" si="429"/>
        <v>46500000</v>
      </c>
      <c r="U695" s="16">
        <f t="shared" si="429"/>
        <v>0</v>
      </c>
      <c r="V695" s="16">
        <f t="shared" si="423"/>
        <v>58000000</v>
      </c>
      <c r="W695" s="16">
        <f t="shared" si="423"/>
        <v>58000000</v>
      </c>
      <c r="X695" s="16">
        <f t="shared" si="423"/>
        <v>0</v>
      </c>
      <c r="Y695" s="2"/>
      <c r="Z695" s="2"/>
    </row>
    <row r="696" spans="1:26" s="8" customFormat="1" ht="16.5" thickTop="1" thickBot="1">
      <c r="A696" s="13" t="str">
        <f t="shared" si="419"/>
        <v>b</v>
      </c>
      <c r="B696" s="3"/>
      <c r="C696" s="4" t="s">
        <v>182</v>
      </c>
      <c r="D696" s="17">
        <f t="shared" si="423"/>
        <v>0</v>
      </c>
      <c r="E696" s="17">
        <f t="shared" si="423"/>
        <v>0</v>
      </c>
      <c r="F696" s="17">
        <f t="shared" si="423"/>
        <v>0</v>
      </c>
      <c r="G696" s="17">
        <f t="shared" si="423"/>
        <v>0</v>
      </c>
      <c r="H696" s="17">
        <f t="shared" si="423"/>
        <v>0</v>
      </c>
      <c r="I696" s="17">
        <f t="shared" si="423"/>
        <v>0</v>
      </c>
      <c r="J696" s="17">
        <f t="shared" si="423"/>
        <v>0</v>
      </c>
      <c r="K696" s="17">
        <f t="shared" si="423"/>
        <v>0</v>
      </c>
      <c r="L696" s="17">
        <f t="shared" si="423"/>
        <v>0</v>
      </c>
      <c r="M696" s="17">
        <f t="shared" ref="M696:O696" si="430">M710+M724+M738+M752</f>
        <v>0</v>
      </c>
      <c r="N696" s="17">
        <f t="shared" si="430"/>
        <v>0</v>
      </c>
      <c r="O696" s="17">
        <f t="shared" si="430"/>
        <v>0</v>
      </c>
      <c r="P696" s="17">
        <f t="shared" si="423"/>
        <v>0</v>
      </c>
      <c r="Q696" s="17">
        <f t="shared" si="423"/>
        <v>0</v>
      </c>
      <c r="R696" s="17">
        <f t="shared" si="423"/>
        <v>0</v>
      </c>
      <c r="S696" s="17">
        <f t="shared" ref="S696:U696" si="431">S710+S724+S738+S752</f>
        <v>0</v>
      </c>
      <c r="T696" s="17">
        <f t="shared" si="431"/>
        <v>0</v>
      </c>
      <c r="U696" s="17">
        <f t="shared" si="431"/>
        <v>0</v>
      </c>
      <c r="V696" s="17">
        <f t="shared" si="423"/>
        <v>0</v>
      </c>
      <c r="W696" s="17">
        <f t="shared" si="423"/>
        <v>0</v>
      </c>
      <c r="X696" s="17">
        <f t="shared" si="423"/>
        <v>0</v>
      </c>
      <c r="Y696" s="2"/>
      <c r="Z696" s="2"/>
    </row>
    <row r="697" spans="1:26" s="8" customFormat="1" ht="16.5" thickTop="1" thickBot="1">
      <c r="A697" s="13" t="str">
        <f t="shared" si="419"/>
        <v>b</v>
      </c>
      <c r="B697" s="3"/>
      <c r="C697" s="4" t="s">
        <v>133</v>
      </c>
      <c r="D697" s="17">
        <f t="shared" si="423"/>
        <v>0</v>
      </c>
      <c r="E697" s="17">
        <f t="shared" si="423"/>
        <v>0</v>
      </c>
      <c r="F697" s="17">
        <f t="shared" si="423"/>
        <v>0</v>
      </c>
      <c r="G697" s="17">
        <f t="shared" si="423"/>
        <v>0</v>
      </c>
      <c r="H697" s="17">
        <f t="shared" si="423"/>
        <v>0</v>
      </c>
      <c r="I697" s="17">
        <f t="shared" si="423"/>
        <v>0</v>
      </c>
      <c r="J697" s="17">
        <f t="shared" si="423"/>
        <v>0</v>
      </c>
      <c r="K697" s="17">
        <f t="shared" si="423"/>
        <v>0</v>
      </c>
      <c r="L697" s="17">
        <f t="shared" si="423"/>
        <v>0</v>
      </c>
      <c r="M697" s="17">
        <f t="shared" ref="M697:O697" si="432">M711+M725+M739+M753</f>
        <v>0</v>
      </c>
      <c r="N697" s="17">
        <f t="shared" si="432"/>
        <v>0</v>
      </c>
      <c r="O697" s="17">
        <f t="shared" si="432"/>
        <v>0</v>
      </c>
      <c r="P697" s="17">
        <f t="shared" si="423"/>
        <v>0</v>
      </c>
      <c r="Q697" s="17">
        <f t="shared" si="423"/>
        <v>0</v>
      </c>
      <c r="R697" s="17">
        <f t="shared" si="423"/>
        <v>0</v>
      </c>
      <c r="S697" s="17">
        <f t="shared" ref="S697:U697" si="433">S711+S725+S739+S753</f>
        <v>0</v>
      </c>
      <c r="T697" s="17">
        <f t="shared" si="433"/>
        <v>0</v>
      </c>
      <c r="U697" s="17">
        <f t="shared" si="433"/>
        <v>0</v>
      </c>
      <c r="V697" s="17">
        <f t="shared" si="423"/>
        <v>0</v>
      </c>
      <c r="W697" s="17">
        <f t="shared" si="423"/>
        <v>0</v>
      </c>
      <c r="X697" s="17">
        <f t="shared" si="423"/>
        <v>0</v>
      </c>
      <c r="Y697" s="2"/>
      <c r="Z697" s="2"/>
    </row>
    <row r="698" spans="1:26" s="8" customFormat="1" ht="16.5" thickTop="1" thickBot="1">
      <c r="A698" s="13" t="str">
        <f t="shared" si="419"/>
        <v>b</v>
      </c>
      <c r="B698" s="3"/>
      <c r="C698" s="4" t="s">
        <v>132</v>
      </c>
      <c r="D698" s="17">
        <f t="shared" si="423"/>
        <v>0</v>
      </c>
      <c r="E698" s="17">
        <f t="shared" si="423"/>
        <v>0</v>
      </c>
      <c r="F698" s="17">
        <f t="shared" si="423"/>
        <v>0</v>
      </c>
      <c r="G698" s="17">
        <f t="shared" si="423"/>
        <v>0</v>
      </c>
      <c r="H698" s="17">
        <f t="shared" si="423"/>
        <v>0</v>
      </c>
      <c r="I698" s="17">
        <f t="shared" si="423"/>
        <v>0</v>
      </c>
      <c r="J698" s="17">
        <f t="shared" si="423"/>
        <v>0</v>
      </c>
      <c r="K698" s="17">
        <f t="shared" si="423"/>
        <v>0</v>
      </c>
      <c r="L698" s="17">
        <f t="shared" si="423"/>
        <v>0</v>
      </c>
      <c r="M698" s="17">
        <f t="shared" ref="M698:O698" si="434">M712+M726+M740+M754</f>
        <v>0</v>
      </c>
      <c r="N698" s="17">
        <f t="shared" si="434"/>
        <v>0</v>
      </c>
      <c r="O698" s="17">
        <f t="shared" si="434"/>
        <v>0</v>
      </c>
      <c r="P698" s="17">
        <f t="shared" si="423"/>
        <v>0</v>
      </c>
      <c r="Q698" s="17">
        <f t="shared" si="423"/>
        <v>0</v>
      </c>
      <c r="R698" s="17">
        <f t="shared" si="423"/>
        <v>0</v>
      </c>
      <c r="S698" s="17">
        <f t="shared" ref="S698:U698" si="435">S712+S726+S740+S754</f>
        <v>0</v>
      </c>
      <c r="T698" s="17">
        <f t="shared" si="435"/>
        <v>0</v>
      </c>
      <c r="U698" s="17">
        <f t="shared" si="435"/>
        <v>0</v>
      </c>
      <c r="V698" s="17">
        <f t="shared" si="423"/>
        <v>0</v>
      </c>
      <c r="W698" s="17">
        <f t="shared" si="423"/>
        <v>0</v>
      </c>
      <c r="X698" s="17">
        <f t="shared" si="423"/>
        <v>0</v>
      </c>
      <c r="Y698" s="2"/>
      <c r="Z698" s="2"/>
    </row>
    <row r="699" spans="1:26" s="8" customFormat="1" ht="16.5" thickTop="1" thickBot="1">
      <c r="A699" s="13" t="str">
        <f t="shared" si="419"/>
        <v>b</v>
      </c>
      <c r="B699" s="3"/>
      <c r="C699" s="4" t="s">
        <v>148</v>
      </c>
      <c r="D699" s="17">
        <f t="shared" si="423"/>
        <v>0</v>
      </c>
      <c r="E699" s="17">
        <f t="shared" si="423"/>
        <v>0</v>
      </c>
      <c r="F699" s="17">
        <f t="shared" si="423"/>
        <v>0</v>
      </c>
      <c r="G699" s="17">
        <f t="shared" si="423"/>
        <v>0</v>
      </c>
      <c r="H699" s="17">
        <f t="shared" si="423"/>
        <v>0</v>
      </c>
      <c r="I699" s="17">
        <f t="shared" si="423"/>
        <v>0</v>
      </c>
      <c r="J699" s="17">
        <f t="shared" si="423"/>
        <v>0</v>
      </c>
      <c r="K699" s="17">
        <f t="shared" si="423"/>
        <v>0</v>
      </c>
      <c r="L699" s="17">
        <f t="shared" si="423"/>
        <v>0</v>
      </c>
      <c r="M699" s="17">
        <f t="shared" ref="M699:O699" si="436">M713+M727+M741+M755</f>
        <v>0</v>
      </c>
      <c r="N699" s="17">
        <f t="shared" si="436"/>
        <v>0</v>
      </c>
      <c r="O699" s="17">
        <f t="shared" si="436"/>
        <v>0</v>
      </c>
      <c r="P699" s="17">
        <f t="shared" si="423"/>
        <v>0</v>
      </c>
      <c r="Q699" s="17">
        <f t="shared" si="423"/>
        <v>0</v>
      </c>
      <c r="R699" s="17">
        <f t="shared" si="423"/>
        <v>0</v>
      </c>
      <c r="S699" s="17">
        <f t="shared" ref="S699:U699" si="437">S713+S727+S741+S755</f>
        <v>0</v>
      </c>
      <c r="T699" s="17">
        <f t="shared" si="437"/>
        <v>0</v>
      </c>
      <c r="U699" s="17">
        <f t="shared" si="437"/>
        <v>0</v>
      </c>
      <c r="V699" s="17">
        <f t="shared" si="423"/>
        <v>0</v>
      </c>
      <c r="W699" s="17">
        <f t="shared" si="423"/>
        <v>0</v>
      </c>
      <c r="X699" s="17">
        <f t="shared" si="423"/>
        <v>0</v>
      </c>
      <c r="Y699" s="2"/>
      <c r="Z699" s="2"/>
    </row>
    <row r="700" spans="1:26" ht="16.5" thickTop="1" thickBot="1">
      <c r="A700" s="13" t="str">
        <f t="shared" si="419"/>
        <v>a</v>
      </c>
      <c r="B700" s="3" t="s">
        <v>0</v>
      </c>
      <c r="C700" s="4" t="s">
        <v>134</v>
      </c>
      <c r="D700" s="17">
        <f t="shared" si="423"/>
        <v>46391180.780000001</v>
      </c>
      <c r="E700" s="17">
        <f t="shared" si="423"/>
        <v>46391180.780000001</v>
      </c>
      <c r="F700" s="17">
        <f t="shared" si="423"/>
        <v>0</v>
      </c>
      <c r="G700" s="17">
        <f t="shared" si="423"/>
        <v>46500000</v>
      </c>
      <c r="H700" s="17">
        <f t="shared" si="423"/>
        <v>46500000</v>
      </c>
      <c r="I700" s="17">
        <f t="shared" si="423"/>
        <v>0</v>
      </c>
      <c r="J700" s="17">
        <f t="shared" si="423"/>
        <v>46500000</v>
      </c>
      <c r="K700" s="17">
        <f t="shared" si="423"/>
        <v>46500000</v>
      </c>
      <c r="L700" s="17">
        <f t="shared" si="423"/>
        <v>0</v>
      </c>
      <c r="M700" s="17">
        <f t="shared" ref="M700:O700" si="438">M714+M728+M742+M756</f>
        <v>0</v>
      </c>
      <c r="N700" s="17">
        <f t="shared" si="438"/>
        <v>0</v>
      </c>
      <c r="O700" s="17">
        <f t="shared" si="438"/>
        <v>0</v>
      </c>
      <c r="P700" s="17">
        <f t="shared" si="423"/>
        <v>46500000</v>
      </c>
      <c r="Q700" s="17">
        <f t="shared" si="423"/>
        <v>46500000</v>
      </c>
      <c r="R700" s="17">
        <f t="shared" si="423"/>
        <v>0</v>
      </c>
      <c r="S700" s="17">
        <f t="shared" ref="S700:U700" si="439">S714+S728+S742+S756</f>
        <v>46500000</v>
      </c>
      <c r="T700" s="17">
        <f t="shared" si="439"/>
        <v>46500000</v>
      </c>
      <c r="U700" s="17">
        <f t="shared" si="439"/>
        <v>0</v>
      </c>
      <c r="V700" s="17">
        <f t="shared" si="423"/>
        <v>58000000</v>
      </c>
      <c r="W700" s="17">
        <f t="shared" si="423"/>
        <v>58000000</v>
      </c>
      <c r="X700" s="17">
        <f t="shared" si="423"/>
        <v>0</v>
      </c>
      <c r="Y700" s="2"/>
      <c r="Z700" s="2"/>
    </row>
    <row r="701" spans="1:26" s="8" customFormat="1" ht="16.5" thickTop="1" thickBot="1">
      <c r="A701" s="13" t="str">
        <f t="shared" si="419"/>
        <v>b</v>
      </c>
      <c r="B701" s="3"/>
      <c r="C701" s="4" t="s">
        <v>129</v>
      </c>
      <c r="D701" s="17">
        <f t="shared" si="423"/>
        <v>0</v>
      </c>
      <c r="E701" s="17">
        <f t="shared" si="423"/>
        <v>0</v>
      </c>
      <c r="F701" s="17">
        <f t="shared" si="423"/>
        <v>0</v>
      </c>
      <c r="G701" s="17">
        <f t="shared" si="423"/>
        <v>0</v>
      </c>
      <c r="H701" s="17">
        <f t="shared" si="423"/>
        <v>0</v>
      </c>
      <c r="I701" s="17">
        <f t="shared" si="423"/>
        <v>0</v>
      </c>
      <c r="J701" s="17">
        <f t="shared" si="423"/>
        <v>0</v>
      </c>
      <c r="K701" s="17">
        <f t="shared" si="423"/>
        <v>0</v>
      </c>
      <c r="L701" s="17">
        <f t="shared" si="423"/>
        <v>0</v>
      </c>
      <c r="M701" s="17">
        <f t="shared" ref="M701:O701" si="440">M715+M729+M743+M757</f>
        <v>0</v>
      </c>
      <c r="N701" s="17">
        <f t="shared" si="440"/>
        <v>0</v>
      </c>
      <c r="O701" s="17">
        <f t="shared" si="440"/>
        <v>0</v>
      </c>
      <c r="P701" s="17">
        <f t="shared" si="423"/>
        <v>0</v>
      </c>
      <c r="Q701" s="17">
        <f t="shared" si="423"/>
        <v>0</v>
      </c>
      <c r="R701" s="17">
        <f t="shared" si="423"/>
        <v>0</v>
      </c>
      <c r="S701" s="17">
        <f t="shared" ref="S701:U701" si="441">S715+S729+S743+S757</f>
        <v>0</v>
      </c>
      <c r="T701" s="17">
        <f t="shared" si="441"/>
        <v>0</v>
      </c>
      <c r="U701" s="17">
        <f t="shared" si="441"/>
        <v>0</v>
      </c>
      <c r="V701" s="17">
        <f t="shared" si="423"/>
        <v>0</v>
      </c>
      <c r="W701" s="17">
        <f t="shared" si="423"/>
        <v>0</v>
      </c>
      <c r="X701" s="17">
        <f t="shared" si="423"/>
        <v>0</v>
      </c>
      <c r="Y701" s="2"/>
      <c r="Z701" s="2"/>
    </row>
    <row r="702" spans="1:26" s="8" customFormat="1" ht="27" thickTop="1" thickBot="1">
      <c r="A702" s="13" t="str">
        <f t="shared" si="419"/>
        <v>b</v>
      </c>
      <c r="B702" s="3"/>
      <c r="C702" s="11" t="s">
        <v>15</v>
      </c>
      <c r="D702" s="19">
        <f t="shared" si="423"/>
        <v>0</v>
      </c>
      <c r="E702" s="19">
        <f t="shared" si="423"/>
        <v>0</v>
      </c>
      <c r="F702" s="19">
        <f t="shared" si="423"/>
        <v>0</v>
      </c>
      <c r="G702" s="19">
        <f t="shared" si="423"/>
        <v>0</v>
      </c>
      <c r="H702" s="19">
        <f t="shared" si="423"/>
        <v>0</v>
      </c>
      <c r="I702" s="19">
        <f t="shared" si="423"/>
        <v>0</v>
      </c>
      <c r="J702" s="19">
        <f t="shared" si="423"/>
        <v>0</v>
      </c>
      <c r="K702" s="19">
        <f t="shared" si="423"/>
        <v>0</v>
      </c>
      <c r="L702" s="19">
        <f t="shared" si="423"/>
        <v>0</v>
      </c>
      <c r="M702" s="19">
        <f t="shared" ref="M702:O702" si="442">M716+M730+M744+M758</f>
        <v>0</v>
      </c>
      <c r="N702" s="19">
        <f t="shared" si="442"/>
        <v>0</v>
      </c>
      <c r="O702" s="19">
        <f t="shared" si="442"/>
        <v>0</v>
      </c>
      <c r="P702" s="19">
        <f t="shared" si="423"/>
        <v>0</v>
      </c>
      <c r="Q702" s="19">
        <f t="shared" si="423"/>
        <v>0</v>
      </c>
      <c r="R702" s="19">
        <f t="shared" si="423"/>
        <v>0</v>
      </c>
      <c r="S702" s="19">
        <f t="shared" ref="S702:U702" si="443">S716+S730+S744+S758</f>
        <v>0</v>
      </c>
      <c r="T702" s="19">
        <f t="shared" si="443"/>
        <v>0</v>
      </c>
      <c r="U702" s="19">
        <f t="shared" si="443"/>
        <v>0</v>
      </c>
      <c r="V702" s="19">
        <f t="shared" si="423"/>
        <v>0</v>
      </c>
      <c r="W702" s="19">
        <f t="shared" si="423"/>
        <v>0</v>
      </c>
      <c r="X702" s="19">
        <f t="shared" si="423"/>
        <v>0</v>
      </c>
      <c r="Y702" s="2"/>
      <c r="Z702" s="2"/>
    </row>
    <row r="703" spans="1:26" s="8" customFormat="1" ht="27" thickTop="1" thickBot="1">
      <c r="A703" s="13" t="str">
        <f t="shared" si="419"/>
        <v>b</v>
      </c>
      <c r="B703" s="3"/>
      <c r="C703" s="11" t="s">
        <v>16</v>
      </c>
      <c r="D703" s="19">
        <f t="shared" si="423"/>
        <v>0</v>
      </c>
      <c r="E703" s="19">
        <f t="shared" si="423"/>
        <v>0</v>
      </c>
      <c r="F703" s="19">
        <f t="shared" si="423"/>
        <v>0</v>
      </c>
      <c r="G703" s="19">
        <f t="shared" si="423"/>
        <v>0</v>
      </c>
      <c r="H703" s="19">
        <f t="shared" si="423"/>
        <v>0</v>
      </c>
      <c r="I703" s="19">
        <f t="shared" si="423"/>
        <v>0</v>
      </c>
      <c r="J703" s="19">
        <f t="shared" si="423"/>
        <v>0</v>
      </c>
      <c r="K703" s="19">
        <f t="shared" si="423"/>
        <v>0</v>
      </c>
      <c r="L703" s="19">
        <f t="shared" si="423"/>
        <v>0</v>
      </c>
      <c r="M703" s="19">
        <f t="shared" ref="M703:O703" si="444">M717+M731+M745+M759</f>
        <v>0</v>
      </c>
      <c r="N703" s="19">
        <f t="shared" si="444"/>
        <v>0</v>
      </c>
      <c r="O703" s="19">
        <f t="shared" si="444"/>
        <v>0</v>
      </c>
      <c r="P703" s="19">
        <f t="shared" si="423"/>
        <v>0</v>
      </c>
      <c r="Q703" s="19">
        <f t="shared" si="423"/>
        <v>0</v>
      </c>
      <c r="R703" s="19">
        <f t="shared" si="423"/>
        <v>0</v>
      </c>
      <c r="S703" s="19">
        <f t="shared" ref="S703:U703" si="445">S717+S731+S745+S759</f>
        <v>0</v>
      </c>
      <c r="T703" s="19">
        <f t="shared" si="445"/>
        <v>0</v>
      </c>
      <c r="U703" s="19">
        <f t="shared" si="445"/>
        <v>0</v>
      </c>
      <c r="V703" s="19">
        <f t="shared" si="423"/>
        <v>0</v>
      </c>
      <c r="W703" s="19">
        <f t="shared" si="423"/>
        <v>0</v>
      </c>
      <c r="X703" s="19">
        <f t="shared" si="423"/>
        <v>0</v>
      </c>
      <c r="Y703" s="2"/>
      <c r="Z703" s="2"/>
    </row>
    <row r="704" spans="1:26" s="8" customFormat="1" ht="16.5" thickTop="1" thickBot="1">
      <c r="A704" s="13" t="str">
        <f t="shared" si="419"/>
        <v>b</v>
      </c>
      <c r="B704" s="3"/>
      <c r="C704" s="10" t="s">
        <v>17</v>
      </c>
      <c r="D704" s="16">
        <f t="shared" si="423"/>
        <v>0</v>
      </c>
      <c r="E704" s="16">
        <f t="shared" si="423"/>
        <v>0</v>
      </c>
      <c r="F704" s="16">
        <f t="shared" si="423"/>
        <v>0</v>
      </c>
      <c r="G704" s="16">
        <f t="shared" si="423"/>
        <v>0</v>
      </c>
      <c r="H704" s="16">
        <f t="shared" si="423"/>
        <v>0</v>
      </c>
      <c r="I704" s="16">
        <f t="shared" si="423"/>
        <v>0</v>
      </c>
      <c r="J704" s="16">
        <f t="shared" si="423"/>
        <v>0</v>
      </c>
      <c r="K704" s="16">
        <f t="shared" si="423"/>
        <v>0</v>
      </c>
      <c r="L704" s="16">
        <f t="shared" si="423"/>
        <v>0</v>
      </c>
      <c r="M704" s="16">
        <f t="shared" ref="M704:O704" si="446">M718+M732+M746+M760</f>
        <v>0</v>
      </c>
      <c r="N704" s="16">
        <f t="shared" si="446"/>
        <v>0</v>
      </c>
      <c r="O704" s="16">
        <f t="shared" si="446"/>
        <v>0</v>
      </c>
      <c r="P704" s="16">
        <f t="shared" si="423"/>
        <v>0</v>
      </c>
      <c r="Q704" s="16">
        <f t="shared" si="423"/>
        <v>0</v>
      </c>
      <c r="R704" s="16">
        <f t="shared" si="423"/>
        <v>0</v>
      </c>
      <c r="S704" s="16">
        <f t="shared" ref="S704:U704" si="447">S718+S732+S746+S760</f>
        <v>0</v>
      </c>
      <c r="T704" s="16">
        <f t="shared" si="447"/>
        <v>0</v>
      </c>
      <c r="U704" s="16">
        <f t="shared" si="447"/>
        <v>0</v>
      </c>
      <c r="V704" s="16">
        <f t="shared" si="423"/>
        <v>0</v>
      </c>
      <c r="W704" s="16">
        <f t="shared" si="423"/>
        <v>0</v>
      </c>
      <c r="X704" s="16">
        <f t="shared" si="423"/>
        <v>0</v>
      </c>
      <c r="Y704" s="2"/>
      <c r="Z704" s="2"/>
    </row>
    <row r="705" spans="1:26" s="8" customFormat="1" ht="16.5" thickTop="1" thickBot="1">
      <c r="A705" s="13" t="str">
        <f t="shared" si="419"/>
        <v>b</v>
      </c>
      <c r="B705" s="3"/>
      <c r="C705" s="10" t="s">
        <v>18</v>
      </c>
      <c r="D705" s="16">
        <f t="shared" si="423"/>
        <v>0</v>
      </c>
      <c r="E705" s="16">
        <f t="shared" si="423"/>
        <v>0</v>
      </c>
      <c r="F705" s="16">
        <f t="shared" si="423"/>
        <v>0</v>
      </c>
      <c r="G705" s="16">
        <f t="shared" si="423"/>
        <v>0</v>
      </c>
      <c r="H705" s="16">
        <f t="shared" si="423"/>
        <v>0</v>
      </c>
      <c r="I705" s="16">
        <f t="shared" si="423"/>
        <v>0</v>
      </c>
      <c r="J705" s="16">
        <f t="shared" si="423"/>
        <v>0</v>
      </c>
      <c r="K705" s="16">
        <f t="shared" si="423"/>
        <v>0</v>
      </c>
      <c r="L705" s="16">
        <f t="shared" si="423"/>
        <v>0</v>
      </c>
      <c r="M705" s="16">
        <f t="shared" ref="M705:O705" si="448">M719+M733+M747+M761</f>
        <v>0</v>
      </c>
      <c r="N705" s="16">
        <f t="shared" si="448"/>
        <v>0</v>
      </c>
      <c r="O705" s="16">
        <f t="shared" si="448"/>
        <v>0</v>
      </c>
      <c r="P705" s="16">
        <f t="shared" si="423"/>
        <v>0</v>
      </c>
      <c r="Q705" s="16">
        <f t="shared" si="423"/>
        <v>0</v>
      </c>
      <c r="R705" s="16">
        <f t="shared" si="423"/>
        <v>0</v>
      </c>
      <c r="S705" s="16">
        <f t="shared" ref="S705:U705" si="449">S719+S733+S747+S761</f>
        <v>0</v>
      </c>
      <c r="T705" s="16">
        <f t="shared" si="449"/>
        <v>0</v>
      </c>
      <c r="U705" s="16">
        <f t="shared" si="449"/>
        <v>0</v>
      </c>
      <c r="V705" s="16">
        <f t="shared" si="423"/>
        <v>0</v>
      </c>
      <c r="W705" s="16">
        <f t="shared" si="423"/>
        <v>0</v>
      </c>
      <c r="X705" s="16">
        <f t="shared" si="423"/>
        <v>0</v>
      </c>
      <c r="Y705" s="2"/>
      <c r="Z705" s="2"/>
    </row>
    <row r="706" spans="1:26" ht="31.5" thickTop="1" thickBot="1">
      <c r="A706" s="13" t="str">
        <f t="shared" si="419"/>
        <v>a</v>
      </c>
      <c r="B706" s="3" t="s">
        <v>68</v>
      </c>
      <c r="C706" s="6" t="s">
        <v>205</v>
      </c>
      <c r="D706" s="14">
        <f t="shared" ref="D706:D769" si="450">E706+F706</f>
        <v>29138698.079999998</v>
      </c>
      <c r="E706" s="14">
        <f>E709+E718+E719</f>
        <v>29138698.079999998</v>
      </c>
      <c r="F706" s="14">
        <f>F709+F718+F719</f>
        <v>0</v>
      </c>
      <c r="G706" s="14">
        <f t="shared" ref="G706:G769" si="451">H706+I706</f>
        <v>30000000</v>
      </c>
      <c r="H706" s="14">
        <f>H709+H718+H719</f>
        <v>30000000</v>
      </c>
      <c r="I706" s="14">
        <f>I709+I718+I719</f>
        <v>0</v>
      </c>
      <c r="J706" s="14">
        <f t="shared" ref="J706:J769" si="452">K706+L706</f>
        <v>30000000</v>
      </c>
      <c r="K706" s="14">
        <f>K709+K718+K719</f>
        <v>30000000</v>
      </c>
      <c r="L706" s="14">
        <f>L709+L718+L719</f>
        <v>0</v>
      </c>
      <c r="M706" s="14">
        <f t="shared" ref="M706:M769" si="453">N706+O706</f>
        <v>0</v>
      </c>
      <c r="N706" s="14">
        <f>N709+N718+N719</f>
        <v>0</v>
      </c>
      <c r="O706" s="14">
        <f>O709+O718+O719</f>
        <v>0</v>
      </c>
      <c r="P706" s="14">
        <f t="shared" ref="P706:P769" si="454">Q706+R706</f>
        <v>30000000</v>
      </c>
      <c r="Q706" s="14">
        <f>Q709+Q718+Q719</f>
        <v>30000000</v>
      </c>
      <c r="R706" s="14">
        <f>R709+R718+R719</f>
        <v>0</v>
      </c>
      <c r="S706" s="14">
        <f t="shared" ref="S706:S769" si="455">T706+U706</f>
        <v>30000000</v>
      </c>
      <c r="T706" s="14">
        <f>T709+T718+T719</f>
        <v>30000000</v>
      </c>
      <c r="U706" s="14">
        <f>U709+U718+U719</f>
        <v>0</v>
      </c>
      <c r="V706" s="14">
        <f t="shared" ref="V706:V769" si="456">W706+X706</f>
        <v>36000000</v>
      </c>
      <c r="W706" s="14">
        <f>W709+W718+W719</f>
        <v>36000000</v>
      </c>
      <c r="X706" s="14">
        <f>X709+X718+X719</f>
        <v>0</v>
      </c>
      <c r="Y706" s="5" t="s">
        <v>135</v>
      </c>
      <c r="Z706" s="5" t="s">
        <v>204</v>
      </c>
    </row>
    <row r="707" spans="1:26" s="8" customFormat="1" ht="16.5" thickTop="1" thickBot="1">
      <c r="A707" s="13" t="str">
        <f t="shared" si="419"/>
        <v>b</v>
      </c>
      <c r="B707" s="3"/>
      <c r="C707" s="9" t="s">
        <v>12</v>
      </c>
      <c r="D707" s="15">
        <f t="shared" si="450"/>
        <v>0</v>
      </c>
      <c r="E707" s="15">
        <v>0</v>
      </c>
      <c r="F707" s="15">
        <v>0</v>
      </c>
      <c r="G707" s="15">
        <f t="shared" si="451"/>
        <v>0</v>
      </c>
      <c r="H707" s="15">
        <v>0</v>
      </c>
      <c r="I707" s="15">
        <v>0</v>
      </c>
      <c r="J707" s="15">
        <f t="shared" si="452"/>
        <v>0</v>
      </c>
      <c r="K707" s="15">
        <v>0</v>
      </c>
      <c r="L707" s="15">
        <v>0</v>
      </c>
      <c r="M707" s="15">
        <f t="shared" si="453"/>
        <v>0</v>
      </c>
      <c r="N707" s="15">
        <v>0</v>
      </c>
      <c r="O707" s="15">
        <v>0</v>
      </c>
      <c r="P707" s="15">
        <f t="shared" si="454"/>
        <v>0</v>
      </c>
      <c r="Q707" s="15">
        <v>0</v>
      </c>
      <c r="R707" s="15">
        <v>0</v>
      </c>
      <c r="S707" s="15">
        <f t="shared" si="455"/>
        <v>0</v>
      </c>
      <c r="T707" s="15">
        <v>0</v>
      </c>
      <c r="U707" s="15">
        <v>0</v>
      </c>
      <c r="V707" s="15">
        <f t="shared" si="456"/>
        <v>0</v>
      </c>
      <c r="W707" s="15">
        <v>0</v>
      </c>
      <c r="X707" s="15">
        <v>0</v>
      </c>
      <c r="Y707" s="5"/>
      <c r="Z707" s="5"/>
    </row>
    <row r="708" spans="1:26" s="8" customFormat="1" ht="16.5" thickTop="1" thickBot="1">
      <c r="A708" s="13" t="str">
        <f t="shared" si="419"/>
        <v>b</v>
      </c>
      <c r="B708" s="3"/>
      <c r="C708" s="9" t="s">
        <v>13</v>
      </c>
      <c r="D708" s="15">
        <f t="shared" si="450"/>
        <v>0</v>
      </c>
      <c r="E708" s="15">
        <v>0</v>
      </c>
      <c r="F708" s="15">
        <v>0</v>
      </c>
      <c r="G708" s="15">
        <f t="shared" si="451"/>
        <v>0</v>
      </c>
      <c r="H708" s="15">
        <v>0</v>
      </c>
      <c r="I708" s="15">
        <v>0</v>
      </c>
      <c r="J708" s="15">
        <f t="shared" si="452"/>
        <v>0</v>
      </c>
      <c r="K708" s="15">
        <v>0</v>
      </c>
      <c r="L708" s="15">
        <v>0</v>
      </c>
      <c r="M708" s="15">
        <f t="shared" si="453"/>
        <v>0</v>
      </c>
      <c r="N708" s="15">
        <v>0</v>
      </c>
      <c r="O708" s="15">
        <v>0</v>
      </c>
      <c r="P708" s="15">
        <f t="shared" si="454"/>
        <v>0</v>
      </c>
      <c r="Q708" s="15">
        <v>0</v>
      </c>
      <c r="R708" s="15">
        <v>0</v>
      </c>
      <c r="S708" s="15">
        <f t="shared" si="455"/>
        <v>0</v>
      </c>
      <c r="T708" s="15">
        <v>0</v>
      </c>
      <c r="U708" s="15">
        <v>0</v>
      </c>
      <c r="V708" s="15">
        <f t="shared" si="456"/>
        <v>0</v>
      </c>
      <c r="W708" s="15">
        <v>0</v>
      </c>
      <c r="X708" s="15">
        <v>0</v>
      </c>
      <c r="Y708" s="5"/>
      <c r="Z708" s="5"/>
    </row>
    <row r="709" spans="1:26" ht="16.5" thickTop="1" thickBot="1">
      <c r="A709" s="13" t="str">
        <f t="shared" si="419"/>
        <v>a</v>
      </c>
      <c r="B709" s="3" t="s">
        <v>0</v>
      </c>
      <c r="C709" s="10" t="s">
        <v>14</v>
      </c>
      <c r="D709" s="16">
        <f t="shared" si="450"/>
        <v>29138698.079999998</v>
      </c>
      <c r="E709" s="16">
        <f>E710+E711+E712+E713+E714+E715</f>
        <v>29138698.079999998</v>
      </c>
      <c r="F709" s="16">
        <f>F710+F711+F712+F713+F714+F715</f>
        <v>0</v>
      </c>
      <c r="G709" s="16">
        <f t="shared" si="451"/>
        <v>30000000</v>
      </c>
      <c r="H709" s="16">
        <f>H710+H711+H712+H713+H714+H715</f>
        <v>30000000</v>
      </c>
      <c r="I709" s="16">
        <f>I710+I711+I712+I713+I714+I715</f>
        <v>0</v>
      </c>
      <c r="J709" s="16">
        <f t="shared" si="452"/>
        <v>30000000</v>
      </c>
      <c r="K709" s="16">
        <f>K710+K711+K712+K713+K714+K715</f>
        <v>30000000</v>
      </c>
      <c r="L709" s="16">
        <f>L710+L711+L712+L713+L714+L715</f>
        <v>0</v>
      </c>
      <c r="M709" s="16">
        <f t="shared" si="453"/>
        <v>0</v>
      </c>
      <c r="N709" s="16">
        <f>N710+N711+N712+N713+N714+N715</f>
        <v>0</v>
      </c>
      <c r="O709" s="16">
        <f>O710+O711+O712+O713+O714+O715</f>
        <v>0</v>
      </c>
      <c r="P709" s="16">
        <f t="shared" si="454"/>
        <v>30000000</v>
      </c>
      <c r="Q709" s="16">
        <f>Q710+Q711+Q712+Q713+Q714+Q715</f>
        <v>30000000</v>
      </c>
      <c r="R709" s="16">
        <f>R710+R711+R712+R713+R714+R715</f>
        <v>0</v>
      </c>
      <c r="S709" s="16">
        <f t="shared" si="455"/>
        <v>30000000</v>
      </c>
      <c r="T709" s="16">
        <f>T710+T711+T712+T713+T714+T715</f>
        <v>30000000</v>
      </c>
      <c r="U709" s="16">
        <f>U710+U711+U712+U713+U714+U715</f>
        <v>0</v>
      </c>
      <c r="V709" s="16">
        <f t="shared" si="456"/>
        <v>36000000</v>
      </c>
      <c r="W709" s="16">
        <f>W710+W711+W712+W713+W714+W715</f>
        <v>36000000</v>
      </c>
      <c r="X709" s="16">
        <f>X710+X711+X712+X713+X714+X715</f>
        <v>0</v>
      </c>
      <c r="Y709" s="2"/>
      <c r="Z709" s="2"/>
    </row>
    <row r="710" spans="1:26" s="8" customFormat="1" ht="16.5" thickTop="1" thickBot="1">
      <c r="A710" s="13" t="str">
        <f t="shared" si="419"/>
        <v>b</v>
      </c>
      <c r="B710" s="3"/>
      <c r="C710" s="4" t="s">
        <v>182</v>
      </c>
      <c r="D710" s="17">
        <f t="shared" si="450"/>
        <v>0</v>
      </c>
      <c r="E710" s="17"/>
      <c r="F710" s="17"/>
      <c r="G710" s="17">
        <f t="shared" si="451"/>
        <v>0</v>
      </c>
      <c r="H710" s="17"/>
      <c r="I710" s="17"/>
      <c r="J710" s="17">
        <f t="shared" si="452"/>
        <v>0</v>
      </c>
      <c r="K710" s="17"/>
      <c r="L710" s="17"/>
      <c r="M710" s="17">
        <f t="shared" si="453"/>
        <v>0</v>
      </c>
      <c r="N710" s="17"/>
      <c r="O710" s="17"/>
      <c r="P710" s="17">
        <f t="shared" si="454"/>
        <v>0</v>
      </c>
      <c r="Q710" s="17"/>
      <c r="R710" s="17"/>
      <c r="S710" s="17">
        <f t="shared" si="455"/>
        <v>0</v>
      </c>
      <c r="T710" s="17"/>
      <c r="U710" s="17"/>
      <c r="V710" s="17">
        <f t="shared" si="456"/>
        <v>0</v>
      </c>
      <c r="W710" s="17"/>
      <c r="X710" s="17"/>
      <c r="Y710" s="2"/>
      <c r="Z710" s="2"/>
    </row>
    <row r="711" spans="1:26" s="8" customFormat="1" ht="16.5" thickTop="1" thickBot="1">
      <c r="A711" s="13" t="str">
        <f t="shared" si="419"/>
        <v>b</v>
      </c>
      <c r="B711" s="3"/>
      <c r="C711" s="4" t="s">
        <v>133</v>
      </c>
      <c r="D711" s="17">
        <f t="shared" si="450"/>
        <v>0</v>
      </c>
      <c r="E711" s="17"/>
      <c r="F711" s="17"/>
      <c r="G711" s="17">
        <f t="shared" si="451"/>
        <v>0</v>
      </c>
      <c r="H711" s="17"/>
      <c r="I711" s="17"/>
      <c r="J711" s="17">
        <f t="shared" si="452"/>
        <v>0</v>
      </c>
      <c r="K711" s="17"/>
      <c r="L711" s="17"/>
      <c r="M711" s="17">
        <f t="shared" si="453"/>
        <v>0</v>
      </c>
      <c r="N711" s="17"/>
      <c r="O711" s="17"/>
      <c r="P711" s="17">
        <f t="shared" si="454"/>
        <v>0</v>
      </c>
      <c r="Q711" s="17"/>
      <c r="R711" s="17"/>
      <c r="S711" s="17">
        <f t="shared" si="455"/>
        <v>0</v>
      </c>
      <c r="T711" s="17"/>
      <c r="U711" s="17"/>
      <c r="V711" s="17">
        <f t="shared" si="456"/>
        <v>0</v>
      </c>
      <c r="W711" s="17"/>
      <c r="X711" s="17"/>
      <c r="Y711" s="2"/>
      <c r="Z711" s="2"/>
    </row>
    <row r="712" spans="1:26" s="8" customFormat="1" ht="16.5" thickTop="1" thickBot="1">
      <c r="A712" s="13" t="str">
        <f t="shared" si="419"/>
        <v>b</v>
      </c>
      <c r="B712" s="3"/>
      <c r="C712" s="4" t="s">
        <v>132</v>
      </c>
      <c r="D712" s="17">
        <f t="shared" si="450"/>
        <v>0</v>
      </c>
      <c r="E712" s="17"/>
      <c r="F712" s="17"/>
      <c r="G712" s="17">
        <f t="shared" si="451"/>
        <v>0</v>
      </c>
      <c r="H712" s="17"/>
      <c r="I712" s="17"/>
      <c r="J712" s="17">
        <f t="shared" si="452"/>
        <v>0</v>
      </c>
      <c r="K712" s="17"/>
      <c r="L712" s="17"/>
      <c r="M712" s="17">
        <f t="shared" si="453"/>
        <v>0</v>
      </c>
      <c r="N712" s="17"/>
      <c r="O712" s="17"/>
      <c r="P712" s="17">
        <f t="shared" si="454"/>
        <v>0</v>
      </c>
      <c r="Q712" s="17"/>
      <c r="R712" s="17"/>
      <c r="S712" s="17">
        <f t="shared" si="455"/>
        <v>0</v>
      </c>
      <c r="T712" s="17"/>
      <c r="U712" s="17"/>
      <c r="V712" s="17">
        <f t="shared" si="456"/>
        <v>0</v>
      </c>
      <c r="W712" s="17"/>
      <c r="X712" s="17"/>
      <c r="Y712" s="2"/>
      <c r="Z712" s="2"/>
    </row>
    <row r="713" spans="1:26" s="8" customFormat="1" ht="16.5" thickTop="1" thickBot="1">
      <c r="A713" s="13" t="str">
        <f t="shared" si="419"/>
        <v>b</v>
      </c>
      <c r="B713" s="3"/>
      <c r="C713" s="4" t="s">
        <v>148</v>
      </c>
      <c r="D713" s="17">
        <f t="shared" si="450"/>
        <v>0</v>
      </c>
      <c r="E713" s="17"/>
      <c r="F713" s="17"/>
      <c r="G713" s="17">
        <f t="shared" si="451"/>
        <v>0</v>
      </c>
      <c r="H713" s="17"/>
      <c r="I713" s="17"/>
      <c r="J713" s="17">
        <f t="shared" si="452"/>
        <v>0</v>
      </c>
      <c r="K713" s="17"/>
      <c r="L713" s="17"/>
      <c r="M713" s="17">
        <f t="shared" si="453"/>
        <v>0</v>
      </c>
      <c r="N713" s="17"/>
      <c r="O713" s="17"/>
      <c r="P713" s="17">
        <f t="shared" si="454"/>
        <v>0</v>
      </c>
      <c r="Q713" s="17"/>
      <c r="R713" s="17"/>
      <c r="S713" s="17">
        <f t="shared" si="455"/>
        <v>0</v>
      </c>
      <c r="T713" s="17"/>
      <c r="U713" s="17"/>
      <c r="V713" s="17">
        <f t="shared" si="456"/>
        <v>0</v>
      </c>
      <c r="W713" s="17"/>
      <c r="X713" s="17"/>
      <c r="Y713" s="2"/>
      <c r="Z713" s="2"/>
    </row>
    <row r="714" spans="1:26" ht="16.5" thickTop="1" thickBot="1">
      <c r="A714" s="13" t="str">
        <f t="shared" si="419"/>
        <v>a</v>
      </c>
      <c r="B714" s="3" t="s">
        <v>0</v>
      </c>
      <c r="C714" s="4" t="s">
        <v>134</v>
      </c>
      <c r="D714" s="17">
        <f t="shared" si="450"/>
        <v>29138698.079999998</v>
      </c>
      <c r="E714" s="17">
        <v>29138698.079999998</v>
      </c>
      <c r="F714" s="17"/>
      <c r="G714" s="17">
        <f t="shared" si="451"/>
        <v>30000000</v>
      </c>
      <c r="H714" s="17">
        <v>30000000</v>
      </c>
      <c r="I714" s="17"/>
      <c r="J714" s="17">
        <f t="shared" si="452"/>
        <v>30000000</v>
      </c>
      <c r="K714" s="17">
        <v>30000000</v>
      </c>
      <c r="L714" s="17"/>
      <c r="M714" s="17">
        <f t="shared" si="453"/>
        <v>0</v>
      </c>
      <c r="N714" s="17"/>
      <c r="O714" s="17"/>
      <c r="P714" s="17">
        <f t="shared" si="454"/>
        <v>30000000</v>
      </c>
      <c r="Q714" s="17">
        <v>30000000</v>
      </c>
      <c r="R714" s="17"/>
      <c r="S714" s="17">
        <f t="shared" si="455"/>
        <v>30000000</v>
      </c>
      <c r="T714" s="17">
        <v>30000000</v>
      </c>
      <c r="U714" s="17"/>
      <c r="V714" s="17">
        <f t="shared" si="456"/>
        <v>36000000</v>
      </c>
      <c r="W714" s="17">
        <v>36000000</v>
      </c>
      <c r="X714" s="17"/>
      <c r="Y714" s="2"/>
      <c r="Z714" s="2"/>
    </row>
    <row r="715" spans="1:26" s="8" customFormat="1" ht="16.5" thickTop="1" thickBot="1">
      <c r="A715" s="13" t="str">
        <f t="shared" si="419"/>
        <v>b</v>
      </c>
      <c r="B715" s="3"/>
      <c r="C715" s="4" t="s">
        <v>129</v>
      </c>
      <c r="D715" s="17">
        <f t="shared" si="450"/>
        <v>0</v>
      </c>
      <c r="E715" s="17">
        <f>E716+E717</f>
        <v>0</v>
      </c>
      <c r="F715" s="17">
        <f>F716+F717</f>
        <v>0</v>
      </c>
      <c r="G715" s="17">
        <f t="shared" si="451"/>
        <v>0</v>
      </c>
      <c r="H715" s="17">
        <f>H716+H717</f>
        <v>0</v>
      </c>
      <c r="I715" s="17">
        <f>I716+I717</f>
        <v>0</v>
      </c>
      <c r="J715" s="17">
        <f t="shared" si="452"/>
        <v>0</v>
      </c>
      <c r="K715" s="17">
        <f>K716+K717</f>
        <v>0</v>
      </c>
      <c r="L715" s="17">
        <f>L716+L717</f>
        <v>0</v>
      </c>
      <c r="M715" s="17">
        <f t="shared" si="453"/>
        <v>0</v>
      </c>
      <c r="N715" s="17">
        <f>N716+N717</f>
        <v>0</v>
      </c>
      <c r="O715" s="17">
        <f>O716+O717</f>
        <v>0</v>
      </c>
      <c r="P715" s="17">
        <f t="shared" si="454"/>
        <v>0</v>
      </c>
      <c r="Q715" s="17">
        <f>Q716+Q717</f>
        <v>0</v>
      </c>
      <c r="R715" s="17">
        <f>R716+R717</f>
        <v>0</v>
      </c>
      <c r="S715" s="17">
        <f t="shared" si="455"/>
        <v>0</v>
      </c>
      <c r="T715" s="17">
        <f>T716+T717</f>
        <v>0</v>
      </c>
      <c r="U715" s="17">
        <f>U716+U717</f>
        <v>0</v>
      </c>
      <c r="V715" s="17">
        <f t="shared" si="456"/>
        <v>0</v>
      </c>
      <c r="W715" s="17">
        <f>W716+W717</f>
        <v>0</v>
      </c>
      <c r="X715" s="17">
        <f>X716+X717</f>
        <v>0</v>
      </c>
      <c r="Y715" s="2"/>
      <c r="Z715" s="2"/>
    </row>
    <row r="716" spans="1:26" s="8" customFormat="1" ht="27" thickTop="1" thickBot="1">
      <c r="A716" s="13" t="str">
        <f t="shared" si="419"/>
        <v>b</v>
      </c>
      <c r="B716" s="3"/>
      <c r="C716" s="11" t="s">
        <v>15</v>
      </c>
      <c r="D716" s="19">
        <f t="shared" si="450"/>
        <v>0</v>
      </c>
      <c r="E716" s="19"/>
      <c r="F716" s="19"/>
      <c r="G716" s="19">
        <f t="shared" si="451"/>
        <v>0</v>
      </c>
      <c r="H716" s="19"/>
      <c r="I716" s="19"/>
      <c r="J716" s="19">
        <f t="shared" si="452"/>
        <v>0</v>
      </c>
      <c r="K716" s="19"/>
      <c r="L716" s="19"/>
      <c r="M716" s="19">
        <f t="shared" si="453"/>
        <v>0</v>
      </c>
      <c r="N716" s="19"/>
      <c r="O716" s="19"/>
      <c r="P716" s="19">
        <f t="shared" si="454"/>
        <v>0</v>
      </c>
      <c r="Q716" s="19"/>
      <c r="R716" s="19"/>
      <c r="S716" s="19">
        <f t="shared" si="455"/>
        <v>0</v>
      </c>
      <c r="T716" s="19"/>
      <c r="U716" s="19"/>
      <c r="V716" s="19">
        <f t="shared" si="456"/>
        <v>0</v>
      </c>
      <c r="W716" s="19"/>
      <c r="X716" s="19"/>
      <c r="Y716" s="2"/>
      <c r="Z716" s="2"/>
    </row>
    <row r="717" spans="1:26" s="8" customFormat="1" ht="27" thickTop="1" thickBot="1">
      <c r="A717" s="13" t="str">
        <f t="shared" si="419"/>
        <v>b</v>
      </c>
      <c r="B717" s="3"/>
      <c r="C717" s="11" t="s">
        <v>16</v>
      </c>
      <c r="D717" s="19">
        <f t="shared" si="450"/>
        <v>0</v>
      </c>
      <c r="E717" s="19"/>
      <c r="F717" s="19"/>
      <c r="G717" s="19">
        <f t="shared" si="451"/>
        <v>0</v>
      </c>
      <c r="H717" s="19"/>
      <c r="I717" s="19"/>
      <c r="J717" s="19">
        <f t="shared" si="452"/>
        <v>0</v>
      </c>
      <c r="K717" s="19"/>
      <c r="L717" s="19"/>
      <c r="M717" s="19">
        <f t="shared" si="453"/>
        <v>0</v>
      </c>
      <c r="N717" s="19"/>
      <c r="O717" s="19"/>
      <c r="P717" s="19">
        <f t="shared" si="454"/>
        <v>0</v>
      </c>
      <c r="Q717" s="19"/>
      <c r="R717" s="19"/>
      <c r="S717" s="19">
        <f t="shared" si="455"/>
        <v>0</v>
      </c>
      <c r="T717" s="19"/>
      <c r="U717" s="19"/>
      <c r="V717" s="19">
        <f t="shared" si="456"/>
        <v>0</v>
      </c>
      <c r="W717" s="19"/>
      <c r="X717" s="19"/>
      <c r="Y717" s="2"/>
      <c r="Z717" s="2"/>
    </row>
    <row r="718" spans="1:26" s="8" customFormat="1" ht="16.5" thickTop="1" thickBot="1">
      <c r="A718" s="13" t="str">
        <f t="shared" si="419"/>
        <v>b</v>
      </c>
      <c r="B718" s="3"/>
      <c r="C718" s="10" t="s">
        <v>17</v>
      </c>
      <c r="D718" s="16">
        <f t="shared" si="450"/>
        <v>0</v>
      </c>
      <c r="E718" s="16">
        <v>0</v>
      </c>
      <c r="F718" s="16">
        <v>0</v>
      </c>
      <c r="G718" s="16">
        <f t="shared" si="451"/>
        <v>0</v>
      </c>
      <c r="H718" s="16">
        <v>0</v>
      </c>
      <c r="I718" s="16">
        <v>0</v>
      </c>
      <c r="J718" s="16">
        <f t="shared" si="452"/>
        <v>0</v>
      </c>
      <c r="K718" s="16">
        <v>0</v>
      </c>
      <c r="L718" s="16">
        <v>0</v>
      </c>
      <c r="M718" s="16">
        <f t="shared" si="453"/>
        <v>0</v>
      </c>
      <c r="N718" s="16">
        <v>0</v>
      </c>
      <c r="O718" s="16">
        <v>0</v>
      </c>
      <c r="P718" s="16">
        <f t="shared" si="454"/>
        <v>0</v>
      </c>
      <c r="Q718" s="16">
        <v>0</v>
      </c>
      <c r="R718" s="16">
        <v>0</v>
      </c>
      <c r="S718" s="16">
        <f t="shared" si="455"/>
        <v>0</v>
      </c>
      <c r="T718" s="16">
        <v>0</v>
      </c>
      <c r="U718" s="16">
        <v>0</v>
      </c>
      <c r="V718" s="16">
        <f t="shared" si="456"/>
        <v>0</v>
      </c>
      <c r="W718" s="16">
        <v>0</v>
      </c>
      <c r="X718" s="16">
        <v>0</v>
      </c>
      <c r="Y718" s="2"/>
      <c r="Z718" s="2"/>
    </row>
    <row r="719" spans="1:26" s="8" customFormat="1" ht="16.5" thickTop="1" thickBot="1">
      <c r="A719" s="13" t="str">
        <f t="shared" si="419"/>
        <v>b</v>
      </c>
      <c r="B719" s="3"/>
      <c r="C719" s="10" t="s">
        <v>18</v>
      </c>
      <c r="D719" s="16">
        <f t="shared" si="450"/>
        <v>0</v>
      </c>
      <c r="E719" s="16">
        <v>0</v>
      </c>
      <c r="F719" s="16">
        <v>0</v>
      </c>
      <c r="G719" s="16">
        <f t="shared" si="451"/>
        <v>0</v>
      </c>
      <c r="H719" s="16">
        <v>0</v>
      </c>
      <c r="I719" s="16">
        <v>0</v>
      </c>
      <c r="J719" s="16">
        <f t="shared" si="452"/>
        <v>0</v>
      </c>
      <c r="K719" s="16">
        <v>0</v>
      </c>
      <c r="L719" s="16">
        <v>0</v>
      </c>
      <c r="M719" s="16">
        <f t="shared" si="453"/>
        <v>0</v>
      </c>
      <c r="N719" s="16">
        <v>0</v>
      </c>
      <c r="O719" s="16">
        <v>0</v>
      </c>
      <c r="P719" s="16">
        <f t="shared" si="454"/>
        <v>0</v>
      </c>
      <c r="Q719" s="16">
        <v>0</v>
      </c>
      <c r="R719" s="16">
        <v>0</v>
      </c>
      <c r="S719" s="16">
        <f t="shared" si="455"/>
        <v>0</v>
      </c>
      <c r="T719" s="16">
        <v>0</v>
      </c>
      <c r="U719" s="16">
        <v>0</v>
      </c>
      <c r="V719" s="16">
        <f t="shared" si="456"/>
        <v>0</v>
      </c>
      <c r="W719" s="16">
        <v>0</v>
      </c>
      <c r="X719" s="16">
        <v>0</v>
      </c>
      <c r="Y719" s="2"/>
      <c r="Z719" s="2"/>
    </row>
    <row r="720" spans="1:26" ht="31.5" thickTop="1" thickBot="1">
      <c r="A720" s="13" t="str">
        <f t="shared" si="419"/>
        <v>a</v>
      </c>
      <c r="B720" s="3" t="s">
        <v>69</v>
      </c>
      <c r="C720" s="6" t="s">
        <v>203</v>
      </c>
      <c r="D720" s="14">
        <f t="shared" si="450"/>
        <v>3648036.6</v>
      </c>
      <c r="E720" s="14">
        <f>E723+E732+E733</f>
        <v>3648036.6</v>
      </c>
      <c r="F720" s="14">
        <f>F723+F732+F733</f>
        <v>0</v>
      </c>
      <c r="G720" s="14">
        <f t="shared" si="451"/>
        <v>4000000</v>
      </c>
      <c r="H720" s="14">
        <f>H723+H732+H733</f>
        <v>4000000</v>
      </c>
      <c r="I720" s="14">
        <f>I723+I732+I733</f>
        <v>0</v>
      </c>
      <c r="J720" s="14">
        <f t="shared" si="452"/>
        <v>4000000</v>
      </c>
      <c r="K720" s="14">
        <f>K723+K732+K733</f>
        <v>4000000</v>
      </c>
      <c r="L720" s="14">
        <f>L723+L732+L733</f>
        <v>0</v>
      </c>
      <c r="M720" s="14">
        <f t="shared" si="453"/>
        <v>0</v>
      </c>
      <c r="N720" s="14">
        <f>N723+N732+N733</f>
        <v>0</v>
      </c>
      <c r="O720" s="14">
        <f>O723+O732+O733</f>
        <v>0</v>
      </c>
      <c r="P720" s="14">
        <f t="shared" si="454"/>
        <v>4000000</v>
      </c>
      <c r="Q720" s="14">
        <f>Q723+Q732+Q733</f>
        <v>4000000</v>
      </c>
      <c r="R720" s="14">
        <f>R723+R732+R733</f>
        <v>0</v>
      </c>
      <c r="S720" s="14">
        <f t="shared" si="455"/>
        <v>4000000</v>
      </c>
      <c r="T720" s="14">
        <f>T723+T732+T733</f>
        <v>4000000</v>
      </c>
      <c r="U720" s="14">
        <f>U723+U732+U733</f>
        <v>0</v>
      </c>
      <c r="V720" s="14">
        <f t="shared" si="456"/>
        <v>6000000</v>
      </c>
      <c r="W720" s="14">
        <f>W723+W732+W733</f>
        <v>6000000</v>
      </c>
      <c r="X720" s="14">
        <f>X723+X732+X733</f>
        <v>0</v>
      </c>
      <c r="Y720" s="5" t="s">
        <v>135</v>
      </c>
      <c r="Z720" s="5" t="s">
        <v>202</v>
      </c>
    </row>
    <row r="721" spans="1:26" s="8" customFormat="1" ht="16.5" thickTop="1" thickBot="1">
      <c r="A721" s="13" t="str">
        <f t="shared" si="419"/>
        <v>b</v>
      </c>
      <c r="B721" s="3"/>
      <c r="C721" s="9" t="s">
        <v>12</v>
      </c>
      <c r="D721" s="15">
        <f t="shared" si="450"/>
        <v>0</v>
      </c>
      <c r="E721" s="15">
        <v>0</v>
      </c>
      <c r="F721" s="15">
        <v>0</v>
      </c>
      <c r="G721" s="15">
        <f t="shared" si="451"/>
        <v>0</v>
      </c>
      <c r="H721" s="15">
        <v>0</v>
      </c>
      <c r="I721" s="15">
        <v>0</v>
      </c>
      <c r="J721" s="15">
        <f t="shared" si="452"/>
        <v>0</v>
      </c>
      <c r="K721" s="15">
        <v>0</v>
      </c>
      <c r="L721" s="15">
        <v>0</v>
      </c>
      <c r="M721" s="15">
        <f t="shared" si="453"/>
        <v>0</v>
      </c>
      <c r="N721" s="15">
        <v>0</v>
      </c>
      <c r="O721" s="15">
        <v>0</v>
      </c>
      <c r="P721" s="15">
        <f t="shared" si="454"/>
        <v>0</v>
      </c>
      <c r="Q721" s="15">
        <v>0</v>
      </c>
      <c r="R721" s="15">
        <v>0</v>
      </c>
      <c r="S721" s="15">
        <f t="shared" si="455"/>
        <v>0</v>
      </c>
      <c r="T721" s="15">
        <v>0</v>
      </c>
      <c r="U721" s="15">
        <v>0</v>
      </c>
      <c r="V721" s="15">
        <f t="shared" si="456"/>
        <v>0</v>
      </c>
      <c r="W721" s="15">
        <v>0</v>
      </c>
      <c r="X721" s="15">
        <v>0</v>
      </c>
      <c r="Y721" s="5"/>
      <c r="Z721" s="5"/>
    </row>
    <row r="722" spans="1:26" s="8" customFormat="1" ht="16.5" thickTop="1" thickBot="1">
      <c r="A722" s="13" t="str">
        <f t="shared" si="419"/>
        <v>b</v>
      </c>
      <c r="B722" s="3"/>
      <c r="C722" s="9" t="s">
        <v>13</v>
      </c>
      <c r="D722" s="15">
        <f t="shared" si="450"/>
        <v>0</v>
      </c>
      <c r="E722" s="15">
        <v>0</v>
      </c>
      <c r="F722" s="15">
        <v>0</v>
      </c>
      <c r="G722" s="15">
        <f t="shared" si="451"/>
        <v>0</v>
      </c>
      <c r="H722" s="15">
        <v>0</v>
      </c>
      <c r="I722" s="15">
        <v>0</v>
      </c>
      <c r="J722" s="15">
        <f t="shared" si="452"/>
        <v>0</v>
      </c>
      <c r="K722" s="15">
        <v>0</v>
      </c>
      <c r="L722" s="15">
        <v>0</v>
      </c>
      <c r="M722" s="15">
        <f t="shared" si="453"/>
        <v>0</v>
      </c>
      <c r="N722" s="15">
        <v>0</v>
      </c>
      <c r="O722" s="15">
        <v>0</v>
      </c>
      <c r="P722" s="15">
        <f t="shared" si="454"/>
        <v>0</v>
      </c>
      <c r="Q722" s="15">
        <v>0</v>
      </c>
      <c r="R722" s="15">
        <v>0</v>
      </c>
      <c r="S722" s="15">
        <f t="shared" si="455"/>
        <v>0</v>
      </c>
      <c r="T722" s="15">
        <v>0</v>
      </c>
      <c r="U722" s="15">
        <v>0</v>
      </c>
      <c r="V722" s="15">
        <f t="shared" si="456"/>
        <v>0</v>
      </c>
      <c r="W722" s="15">
        <v>0</v>
      </c>
      <c r="X722" s="15">
        <v>0</v>
      </c>
      <c r="Y722" s="5"/>
      <c r="Z722" s="5"/>
    </row>
    <row r="723" spans="1:26" ht="16.5" thickTop="1" thickBot="1">
      <c r="A723" s="13" t="str">
        <f t="shared" si="419"/>
        <v>a</v>
      </c>
      <c r="B723" s="3" t="s">
        <v>0</v>
      </c>
      <c r="C723" s="10" t="s">
        <v>14</v>
      </c>
      <c r="D723" s="16">
        <f t="shared" si="450"/>
        <v>3648036.6</v>
      </c>
      <c r="E723" s="16">
        <f>E724+E725+E726+E727+E728+E729</f>
        <v>3648036.6</v>
      </c>
      <c r="F723" s="16">
        <f>F724+F725+F726+F727+F728+F729</f>
        <v>0</v>
      </c>
      <c r="G723" s="16">
        <f t="shared" si="451"/>
        <v>4000000</v>
      </c>
      <c r="H723" s="16">
        <f>H724+H725+H726+H727+H728+H729</f>
        <v>4000000</v>
      </c>
      <c r="I723" s="16">
        <f>I724+I725+I726+I727+I728+I729</f>
        <v>0</v>
      </c>
      <c r="J723" s="16">
        <f t="shared" si="452"/>
        <v>4000000</v>
      </c>
      <c r="K723" s="16">
        <f>K724+K725+K726+K727+K728+K729</f>
        <v>4000000</v>
      </c>
      <c r="L723" s="16">
        <f>L724+L725+L726+L727+L728+L729</f>
        <v>0</v>
      </c>
      <c r="M723" s="16">
        <f t="shared" si="453"/>
        <v>0</v>
      </c>
      <c r="N723" s="16">
        <f>N724+N725+N726+N727+N728+N729</f>
        <v>0</v>
      </c>
      <c r="O723" s="16">
        <f>O724+O725+O726+O727+O728+O729</f>
        <v>0</v>
      </c>
      <c r="P723" s="16">
        <f t="shared" si="454"/>
        <v>4000000</v>
      </c>
      <c r="Q723" s="16">
        <f>Q724+Q725+Q726+Q727+Q728+Q729</f>
        <v>4000000</v>
      </c>
      <c r="R723" s="16">
        <f>R724+R725+R726+R727+R728+R729</f>
        <v>0</v>
      </c>
      <c r="S723" s="16">
        <f t="shared" si="455"/>
        <v>4000000</v>
      </c>
      <c r="T723" s="16">
        <f>T724+T725+T726+T727+T728+T729</f>
        <v>4000000</v>
      </c>
      <c r="U723" s="16">
        <f>U724+U725+U726+U727+U728+U729</f>
        <v>0</v>
      </c>
      <c r="V723" s="16">
        <f t="shared" si="456"/>
        <v>6000000</v>
      </c>
      <c r="W723" s="16">
        <f>W724+W725+W726+W727+W728+W729</f>
        <v>6000000</v>
      </c>
      <c r="X723" s="16">
        <f>X724+X725+X726+X727+X728+X729</f>
        <v>0</v>
      </c>
      <c r="Y723" s="2"/>
      <c r="Z723" s="2"/>
    </row>
    <row r="724" spans="1:26" s="8" customFormat="1" ht="16.5" thickTop="1" thickBot="1">
      <c r="A724" s="13" t="str">
        <f t="shared" si="419"/>
        <v>b</v>
      </c>
      <c r="B724" s="3"/>
      <c r="C724" s="4" t="s">
        <v>182</v>
      </c>
      <c r="D724" s="17">
        <f t="shared" si="450"/>
        <v>0</v>
      </c>
      <c r="E724" s="17"/>
      <c r="F724" s="17"/>
      <c r="G724" s="17">
        <f t="shared" si="451"/>
        <v>0</v>
      </c>
      <c r="H724" s="17"/>
      <c r="I724" s="17"/>
      <c r="J724" s="17">
        <f t="shared" si="452"/>
        <v>0</v>
      </c>
      <c r="K724" s="17"/>
      <c r="L724" s="17"/>
      <c r="M724" s="17">
        <f t="shared" si="453"/>
        <v>0</v>
      </c>
      <c r="N724" s="17"/>
      <c r="O724" s="17"/>
      <c r="P724" s="17">
        <f t="shared" si="454"/>
        <v>0</v>
      </c>
      <c r="Q724" s="17"/>
      <c r="R724" s="17"/>
      <c r="S724" s="17">
        <f t="shared" si="455"/>
        <v>0</v>
      </c>
      <c r="T724" s="17"/>
      <c r="U724" s="17"/>
      <c r="V724" s="17">
        <f t="shared" si="456"/>
        <v>0</v>
      </c>
      <c r="W724" s="17"/>
      <c r="X724" s="17"/>
      <c r="Y724" s="2"/>
      <c r="Z724" s="2"/>
    </row>
    <row r="725" spans="1:26" s="8" customFormat="1" ht="16.5" thickTop="1" thickBot="1">
      <c r="A725" s="13" t="str">
        <f t="shared" si="419"/>
        <v>b</v>
      </c>
      <c r="B725" s="3"/>
      <c r="C725" s="4" t="s">
        <v>133</v>
      </c>
      <c r="D725" s="17">
        <f t="shared" si="450"/>
        <v>0</v>
      </c>
      <c r="E725" s="17"/>
      <c r="F725" s="17"/>
      <c r="G725" s="17">
        <f t="shared" si="451"/>
        <v>0</v>
      </c>
      <c r="H725" s="17"/>
      <c r="I725" s="17"/>
      <c r="J725" s="17">
        <f t="shared" si="452"/>
        <v>0</v>
      </c>
      <c r="K725" s="17"/>
      <c r="L725" s="17"/>
      <c r="M725" s="17">
        <f t="shared" si="453"/>
        <v>0</v>
      </c>
      <c r="N725" s="17"/>
      <c r="O725" s="17"/>
      <c r="P725" s="17">
        <f t="shared" si="454"/>
        <v>0</v>
      </c>
      <c r="Q725" s="17"/>
      <c r="R725" s="17"/>
      <c r="S725" s="17">
        <f t="shared" si="455"/>
        <v>0</v>
      </c>
      <c r="T725" s="17"/>
      <c r="U725" s="17"/>
      <c r="V725" s="17">
        <f t="shared" si="456"/>
        <v>0</v>
      </c>
      <c r="W725" s="17"/>
      <c r="X725" s="17"/>
      <c r="Y725" s="2"/>
      <c r="Z725" s="2"/>
    </row>
    <row r="726" spans="1:26" s="8" customFormat="1" ht="16.5" thickTop="1" thickBot="1">
      <c r="A726" s="13" t="str">
        <f t="shared" si="419"/>
        <v>b</v>
      </c>
      <c r="B726" s="3"/>
      <c r="C726" s="4" t="s">
        <v>132</v>
      </c>
      <c r="D726" s="17">
        <f t="shared" si="450"/>
        <v>0</v>
      </c>
      <c r="E726" s="17"/>
      <c r="F726" s="17"/>
      <c r="G726" s="17">
        <f t="shared" si="451"/>
        <v>0</v>
      </c>
      <c r="H726" s="17"/>
      <c r="I726" s="17"/>
      <c r="J726" s="17">
        <f t="shared" si="452"/>
        <v>0</v>
      </c>
      <c r="K726" s="17"/>
      <c r="L726" s="17"/>
      <c r="M726" s="17">
        <f t="shared" si="453"/>
        <v>0</v>
      </c>
      <c r="N726" s="17"/>
      <c r="O726" s="17"/>
      <c r="P726" s="17">
        <f t="shared" si="454"/>
        <v>0</v>
      </c>
      <c r="Q726" s="17"/>
      <c r="R726" s="17"/>
      <c r="S726" s="17">
        <f t="shared" si="455"/>
        <v>0</v>
      </c>
      <c r="T726" s="17"/>
      <c r="U726" s="17"/>
      <c r="V726" s="17">
        <f t="shared" si="456"/>
        <v>0</v>
      </c>
      <c r="W726" s="17"/>
      <c r="X726" s="17"/>
      <c r="Y726" s="2"/>
      <c r="Z726" s="2"/>
    </row>
    <row r="727" spans="1:26" s="8" customFormat="1" ht="16.5" thickTop="1" thickBot="1">
      <c r="A727" s="13" t="str">
        <f t="shared" si="419"/>
        <v>b</v>
      </c>
      <c r="B727" s="3"/>
      <c r="C727" s="4" t="s">
        <v>148</v>
      </c>
      <c r="D727" s="17">
        <f t="shared" si="450"/>
        <v>0</v>
      </c>
      <c r="E727" s="17"/>
      <c r="F727" s="17"/>
      <c r="G727" s="17">
        <f t="shared" si="451"/>
        <v>0</v>
      </c>
      <c r="H727" s="17"/>
      <c r="I727" s="17"/>
      <c r="J727" s="17">
        <f t="shared" si="452"/>
        <v>0</v>
      </c>
      <c r="K727" s="17"/>
      <c r="L727" s="17"/>
      <c r="M727" s="17">
        <f t="shared" si="453"/>
        <v>0</v>
      </c>
      <c r="N727" s="17"/>
      <c r="O727" s="17"/>
      <c r="P727" s="17">
        <f t="shared" si="454"/>
        <v>0</v>
      </c>
      <c r="Q727" s="17"/>
      <c r="R727" s="17"/>
      <c r="S727" s="17">
        <f t="shared" si="455"/>
        <v>0</v>
      </c>
      <c r="T727" s="17"/>
      <c r="U727" s="17"/>
      <c r="V727" s="17">
        <f t="shared" si="456"/>
        <v>0</v>
      </c>
      <c r="W727" s="17"/>
      <c r="X727" s="17"/>
      <c r="Y727" s="2"/>
      <c r="Z727" s="2"/>
    </row>
    <row r="728" spans="1:26" ht="16.5" thickTop="1" thickBot="1">
      <c r="A728" s="13" t="str">
        <f t="shared" si="419"/>
        <v>a</v>
      </c>
      <c r="B728" s="3" t="s">
        <v>0</v>
      </c>
      <c r="C728" s="4" t="s">
        <v>134</v>
      </c>
      <c r="D728" s="17">
        <f t="shared" si="450"/>
        <v>3648036.6</v>
      </c>
      <c r="E728" s="17">
        <v>3648036.6</v>
      </c>
      <c r="F728" s="17"/>
      <c r="G728" s="17">
        <f t="shared" si="451"/>
        <v>4000000</v>
      </c>
      <c r="H728" s="17">
        <v>4000000</v>
      </c>
      <c r="I728" s="17"/>
      <c r="J728" s="17">
        <f t="shared" si="452"/>
        <v>4000000</v>
      </c>
      <c r="K728" s="17">
        <v>4000000</v>
      </c>
      <c r="L728" s="17"/>
      <c r="M728" s="17">
        <f t="shared" si="453"/>
        <v>0</v>
      </c>
      <c r="N728" s="17"/>
      <c r="O728" s="17"/>
      <c r="P728" s="17">
        <f t="shared" si="454"/>
        <v>4000000</v>
      </c>
      <c r="Q728" s="17">
        <v>4000000</v>
      </c>
      <c r="R728" s="17"/>
      <c r="S728" s="17">
        <f t="shared" si="455"/>
        <v>4000000</v>
      </c>
      <c r="T728" s="17">
        <v>4000000</v>
      </c>
      <c r="U728" s="17"/>
      <c r="V728" s="17">
        <f t="shared" si="456"/>
        <v>6000000</v>
      </c>
      <c r="W728" s="17">
        <v>6000000</v>
      </c>
      <c r="X728" s="17"/>
      <c r="Y728" s="2"/>
      <c r="Z728" s="2"/>
    </row>
    <row r="729" spans="1:26" s="8" customFormat="1" ht="16.5" thickTop="1" thickBot="1">
      <c r="A729" s="13" t="str">
        <f t="shared" si="419"/>
        <v>b</v>
      </c>
      <c r="B729" s="3"/>
      <c r="C729" s="4" t="s">
        <v>129</v>
      </c>
      <c r="D729" s="17">
        <f t="shared" si="450"/>
        <v>0</v>
      </c>
      <c r="E729" s="17">
        <f>E730+E731</f>
        <v>0</v>
      </c>
      <c r="F729" s="17">
        <f>F730+F731</f>
        <v>0</v>
      </c>
      <c r="G729" s="17">
        <f t="shared" si="451"/>
        <v>0</v>
      </c>
      <c r="H729" s="17">
        <f>H730+H731</f>
        <v>0</v>
      </c>
      <c r="I729" s="17">
        <f>I730+I731</f>
        <v>0</v>
      </c>
      <c r="J729" s="17">
        <f t="shared" si="452"/>
        <v>0</v>
      </c>
      <c r="K729" s="17">
        <f>K730+K731</f>
        <v>0</v>
      </c>
      <c r="L729" s="17">
        <f>L730+L731</f>
        <v>0</v>
      </c>
      <c r="M729" s="17">
        <f t="shared" si="453"/>
        <v>0</v>
      </c>
      <c r="N729" s="17">
        <f>N730+N731</f>
        <v>0</v>
      </c>
      <c r="O729" s="17">
        <f>O730+O731</f>
        <v>0</v>
      </c>
      <c r="P729" s="17">
        <f t="shared" si="454"/>
        <v>0</v>
      </c>
      <c r="Q729" s="17">
        <f>Q730+Q731</f>
        <v>0</v>
      </c>
      <c r="R729" s="17">
        <f>R730+R731</f>
        <v>0</v>
      </c>
      <c r="S729" s="17">
        <f t="shared" si="455"/>
        <v>0</v>
      </c>
      <c r="T729" s="17">
        <f>T730+T731</f>
        <v>0</v>
      </c>
      <c r="U729" s="17">
        <f>U730+U731</f>
        <v>0</v>
      </c>
      <c r="V729" s="17">
        <f t="shared" si="456"/>
        <v>0</v>
      </c>
      <c r="W729" s="17">
        <f>W730+W731</f>
        <v>0</v>
      </c>
      <c r="X729" s="17">
        <f>X730+X731</f>
        <v>0</v>
      </c>
      <c r="Y729" s="2"/>
      <c r="Z729" s="2"/>
    </row>
    <row r="730" spans="1:26" s="8" customFormat="1" ht="27" thickTop="1" thickBot="1">
      <c r="A730" s="13" t="str">
        <f t="shared" si="419"/>
        <v>b</v>
      </c>
      <c r="B730" s="3"/>
      <c r="C730" s="11" t="s">
        <v>15</v>
      </c>
      <c r="D730" s="19">
        <f t="shared" si="450"/>
        <v>0</v>
      </c>
      <c r="E730" s="19"/>
      <c r="F730" s="19"/>
      <c r="G730" s="19">
        <f t="shared" si="451"/>
        <v>0</v>
      </c>
      <c r="H730" s="19"/>
      <c r="I730" s="19"/>
      <c r="J730" s="19">
        <f t="shared" si="452"/>
        <v>0</v>
      </c>
      <c r="K730" s="19"/>
      <c r="L730" s="19"/>
      <c r="M730" s="19">
        <f t="shared" si="453"/>
        <v>0</v>
      </c>
      <c r="N730" s="19"/>
      <c r="O730" s="19"/>
      <c r="P730" s="19">
        <f t="shared" si="454"/>
        <v>0</v>
      </c>
      <c r="Q730" s="19"/>
      <c r="R730" s="19"/>
      <c r="S730" s="19">
        <f t="shared" si="455"/>
        <v>0</v>
      </c>
      <c r="T730" s="19"/>
      <c r="U730" s="19"/>
      <c r="V730" s="19">
        <f t="shared" si="456"/>
        <v>0</v>
      </c>
      <c r="W730" s="19"/>
      <c r="X730" s="19"/>
      <c r="Y730" s="2"/>
      <c r="Z730" s="2"/>
    </row>
    <row r="731" spans="1:26" s="8" customFormat="1" ht="27" thickTop="1" thickBot="1">
      <c r="A731" s="13" t="str">
        <f t="shared" si="419"/>
        <v>b</v>
      </c>
      <c r="B731" s="3"/>
      <c r="C731" s="11" t="s">
        <v>16</v>
      </c>
      <c r="D731" s="19">
        <f t="shared" si="450"/>
        <v>0</v>
      </c>
      <c r="E731" s="19"/>
      <c r="F731" s="19"/>
      <c r="G731" s="19">
        <f t="shared" si="451"/>
        <v>0</v>
      </c>
      <c r="H731" s="19"/>
      <c r="I731" s="19"/>
      <c r="J731" s="19">
        <f t="shared" si="452"/>
        <v>0</v>
      </c>
      <c r="K731" s="19"/>
      <c r="L731" s="19"/>
      <c r="M731" s="19">
        <f t="shared" si="453"/>
        <v>0</v>
      </c>
      <c r="N731" s="19"/>
      <c r="O731" s="19"/>
      <c r="P731" s="19">
        <f t="shared" si="454"/>
        <v>0</v>
      </c>
      <c r="Q731" s="19"/>
      <c r="R731" s="19"/>
      <c r="S731" s="19">
        <f t="shared" si="455"/>
        <v>0</v>
      </c>
      <c r="T731" s="19"/>
      <c r="U731" s="19"/>
      <c r="V731" s="19">
        <f t="shared" si="456"/>
        <v>0</v>
      </c>
      <c r="W731" s="19"/>
      <c r="X731" s="19"/>
      <c r="Y731" s="2"/>
      <c r="Z731" s="2"/>
    </row>
    <row r="732" spans="1:26" s="8" customFormat="1" ht="16.5" thickTop="1" thickBot="1">
      <c r="A732" s="13" t="str">
        <f t="shared" si="419"/>
        <v>b</v>
      </c>
      <c r="B732" s="3"/>
      <c r="C732" s="10" t="s">
        <v>17</v>
      </c>
      <c r="D732" s="16">
        <f t="shared" si="450"/>
        <v>0</v>
      </c>
      <c r="E732" s="16">
        <v>0</v>
      </c>
      <c r="F732" s="16">
        <v>0</v>
      </c>
      <c r="G732" s="16">
        <f t="shared" si="451"/>
        <v>0</v>
      </c>
      <c r="H732" s="16">
        <v>0</v>
      </c>
      <c r="I732" s="16">
        <v>0</v>
      </c>
      <c r="J732" s="16">
        <f t="shared" si="452"/>
        <v>0</v>
      </c>
      <c r="K732" s="16">
        <v>0</v>
      </c>
      <c r="L732" s="16">
        <v>0</v>
      </c>
      <c r="M732" s="16">
        <f t="shared" si="453"/>
        <v>0</v>
      </c>
      <c r="N732" s="16">
        <v>0</v>
      </c>
      <c r="O732" s="16">
        <v>0</v>
      </c>
      <c r="P732" s="16">
        <f t="shared" si="454"/>
        <v>0</v>
      </c>
      <c r="Q732" s="16">
        <v>0</v>
      </c>
      <c r="R732" s="16">
        <v>0</v>
      </c>
      <c r="S732" s="16">
        <f t="shared" si="455"/>
        <v>0</v>
      </c>
      <c r="T732" s="16">
        <v>0</v>
      </c>
      <c r="U732" s="16">
        <v>0</v>
      </c>
      <c r="V732" s="16">
        <f t="shared" si="456"/>
        <v>0</v>
      </c>
      <c r="W732" s="16">
        <v>0</v>
      </c>
      <c r="X732" s="16">
        <v>0</v>
      </c>
      <c r="Y732" s="2"/>
      <c r="Z732" s="2"/>
    </row>
    <row r="733" spans="1:26" s="8" customFormat="1" ht="16.5" thickTop="1" thickBot="1">
      <c r="A733" s="13" t="str">
        <f t="shared" si="419"/>
        <v>b</v>
      </c>
      <c r="B733" s="3"/>
      <c r="C733" s="10" t="s">
        <v>18</v>
      </c>
      <c r="D733" s="16">
        <f t="shared" si="450"/>
        <v>0</v>
      </c>
      <c r="E733" s="16">
        <v>0</v>
      </c>
      <c r="F733" s="16">
        <v>0</v>
      </c>
      <c r="G733" s="16">
        <f t="shared" si="451"/>
        <v>0</v>
      </c>
      <c r="H733" s="16">
        <v>0</v>
      </c>
      <c r="I733" s="16">
        <v>0</v>
      </c>
      <c r="J733" s="16">
        <f t="shared" si="452"/>
        <v>0</v>
      </c>
      <c r="K733" s="16">
        <v>0</v>
      </c>
      <c r="L733" s="16">
        <v>0</v>
      </c>
      <c r="M733" s="16">
        <f t="shared" si="453"/>
        <v>0</v>
      </c>
      <c r="N733" s="16">
        <v>0</v>
      </c>
      <c r="O733" s="16">
        <v>0</v>
      </c>
      <c r="P733" s="16">
        <f t="shared" si="454"/>
        <v>0</v>
      </c>
      <c r="Q733" s="16">
        <v>0</v>
      </c>
      <c r="R733" s="16">
        <v>0</v>
      </c>
      <c r="S733" s="16">
        <f t="shared" si="455"/>
        <v>0</v>
      </c>
      <c r="T733" s="16">
        <v>0</v>
      </c>
      <c r="U733" s="16">
        <v>0</v>
      </c>
      <c r="V733" s="16">
        <f t="shared" si="456"/>
        <v>0</v>
      </c>
      <c r="W733" s="16">
        <v>0</v>
      </c>
      <c r="X733" s="16">
        <v>0</v>
      </c>
      <c r="Y733" s="2"/>
      <c r="Z733" s="2"/>
    </row>
    <row r="734" spans="1:26" ht="31.5" thickTop="1" thickBot="1">
      <c r="A734" s="13" t="str">
        <f t="shared" si="419"/>
        <v>a</v>
      </c>
      <c r="B734" s="3" t="s">
        <v>70</v>
      </c>
      <c r="C734" s="6" t="s">
        <v>201</v>
      </c>
      <c r="D734" s="14">
        <f t="shared" si="450"/>
        <v>4451455.5</v>
      </c>
      <c r="E734" s="14">
        <f>E737+E746+E747</f>
        <v>4451455.5</v>
      </c>
      <c r="F734" s="14">
        <f>F737+F746+F747</f>
        <v>0</v>
      </c>
      <c r="G734" s="14">
        <f t="shared" si="451"/>
        <v>4500000</v>
      </c>
      <c r="H734" s="14">
        <f>H737+H746+H747</f>
        <v>4500000</v>
      </c>
      <c r="I734" s="14">
        <f>I737+I746+I747</f>
        <v>0</v>
      </c>
      <c r="J734" s="14">
        <f t="shared" si="452"/>
        <v>4500000</v>
      </c>
      <c r="K734" s="14">
        <f>K737+K746+K747</f>
        <v>4500000</v>
      </c>
      <c r="L734" s="14">
        <f>L737+L746+L747</f>
        <v>0</v>
      </c>
      <c r="M734" s="14">
        <f t="shared" si="453"/>
        <v>0</v>
      </c>
      <c r="N734" s="14">
        <f>N737+N746+N747</f>
        <v>0</v>
      </c>
      <c r="O734" s="14">
        <f>O737+O746+O747</f>
        <v>0</v>
      </c>
      <c r="P734" s="14">
        <f t="shared" si="454"/>
        <v>4500000</v>
      </c>
      <c r="Q734" s="14">
        <f>Q737+Q746+Q747</f>
        <v>4500000</v>
      </c>
      <c r="R734" s="14">
        <f>R737+R746+R747</f>
        <v>0</v>
      </c>
      <c r="S734" s="14">
        <f t="shared" si="455"/>
        <v>4500000</v>
      </c>
      <c r="T734" s="14">
        <f>T737+T746+T747</f>
        <v>4500000</v>
      </c>
      <c r="U734" s="14">
        <f>U737+U746+U747</f>
        <v>0</v>
      </c>
      <c r="V734" s="14">
        <f t="shared" si="456"/>
        <v>8000000</v>
      </c>
      <c r="W734" s="14">
        <f>W737+W746+W747</f>
        <v>8000000</v>
      </c>
      <c r="X734" s="14">
        <f>X737+X746+X747</f>
        <v>0</v>
      </c>
      <c r="Y734" s="5" t="s">
        <v>135</v>
      </c>
      <c r="Z734" s="5" t="s">
        <v>197</v>
      </c>
    </row>
    <row r="735" spans="1:26" s="8" customFormat="1" ht="16.5" thickTop="1" thickBot="1">
      <c r="A735" s="13" t="str">
        <f t="shared" si="419"/>
        <v>b</v>
      </c>
      <c r="B735" s="3"/>
      <c r="C735" s="9" t="s">
        <v>12</v>
      </c>
      <c r="D735" s="15">
        <f t="shared" si="450"/>
        <v>0</v>
      </c>
      <c r="E735" s="15">
        <v>0</v>
      </c>
      <c r="F735" s="15">
        <v>0</v>
      </c>
      <c r="G735" s="15">
        <f t="shared" si="451"/>
        <v>0</v>
      </c>
      <c r="H735" s="15">
        <v>0</v>
      </c>
      <c r="I735" s="15">
        <v>0</v>
      </c>
      <c r="J735" s="15">
        <f t="shared" si="452"/>
        <v>0</v>
      </c>
      <c r="K735" s="15">
        <v>0</v>
      </c>
      <c r="L735" s="15">
        <v>0</v>
      </c>
      <c r="M735" s="15">
        <f t="shared" si="453"/>
        <v>0</v>
      </c>
      <c r="N735" s="15">
        <v>0</v>
      </c>
      <c r="O735" s="15">
        <v>0</v>
      </c>
      <c r="P735" s="15">
        <f t="shared" si="454"/>
        <v>0</v>
      </c>
      <c r="Q735" s="15">
        <v>0</v>
      </c>
      <c r="R735" s="15">
        <v>0</v>
      </c>
      <c r="S735" s="15">
        <f t="shared" si="455"/>
        <v>0</v>
      </c>
      <c r="T735" s="15">
        <v>0</v>
      </c>
      <c r="U735" s="15">
        <v>0</v>
      </c>
      <c r="V735" s="15">
        <f t="shared" si="456"/>
        <v>0</v>
      </c>
      <c r="W735" s="15">
        <v>0</v>
      </c>
      <c r="X735" s="15">
        <v>0</v>
      </c>
      <c r="Y735" s="5"/>
      <c r="Z735" s="5"/>
    </row>
    <row r="736" spans="1:26" s="8" customFormat="1" ht="16.5" thickTop="1" thickBot="1">
      <c r="A736" s="13" t="str">
        <f t="shared" si="419"/>
        <v>b</v>
      </c>
      <c r="B736" s="3"/>
      <c r="C736" s="9" t="s">
        <v>13</v>
      </c>
      <c r="D736" s="15">
        <f t="shared" si="450"/>
        <v>0</v>
      </c>
      <c r="E736" s="15">
        <v>0</v>
      </c>
      <c r="F736" s="15">
        <v>0</v>
      </c>
      <c r="G736" s="15">
        <f t="shared" si="451"/>
        <v>0</v>
      </c>
      <c r="H736" s="15">
        <v>0</v>
      </c>
      <c r="I736" s="15">
        <v>0</v>
      </c>
      <c r="J736" s="15">
        <f t="shared" si="452"/>
        <v>0</v>
      </c>
      <c r="K736" s="15">
        <v>0</v>
      </c>
      <c r="L736" s="15">
        <v>0</v>
      </c>
      <c r="M736" s="15">
        <f t="shared" si="453"/>
        <v>0</v>
      </c>
      <c r="N736" s="15">
        <v>0</v>
      </c>
      <c r="O736" s="15">
        <v>0</v>
      </c>
      <c r="P736" s="15">
        <f t="shared" si="454"/>
        <v>0</v>
      </c>
      <c r="Q736" s="15">
        <v>0</v>
      </c>
      <c r="R736" s="15">
        <v>0</v>
      </c>
      <c r="S736" s="15">
        <f t="shared" si="455"/>
        <v>0</v>
      </c>
      <c r="T736" s="15">
        <v>0</v>
      </c>
      <c r="U736" s="15">
        <v>0</v>
      </c>
      <c r="V736" s="15">
        <f t="shared" si="456"/>
        <v>0</v>
      </c>
      <c r="W736" s="15">
        <v>0</v>
      </c>
      <c r="X736" s="15">
        <v>0</v>
      </c>
      <c r="Y736" s="5"/>
      <c r="Z736" s="5"/>
    </row>
    <row r="737" spans="1:26" ht="16.5" thickTop="1" thickBot="1">
      <c r="A737" s="13" t="str">
        <f t="shared" si="419"/>
        <v>a</v>
      </c>
      <c r="B737" s="3" t="s">
        <v>0</v>
      </c>
      <c r="C737" s="10" t="s">
        <v>14</v>
      </c>
      <c r="D737" s="16">
        <f t="shared" si="450"/>
        <v>4451455.5</v>
      </c>
      <c r="E737" s="16">
        <f>E738+E739+E740+E741+E742+E743</f>
        <v>4451455.5</v>
      </c>
      <c r="F737" s="16">
        <f>F738+F739+F740+F741+F742+F743</f>
        <v>0</v>
      </c>
      <c r="G737" s="16">
        <f t="shared" si="451"/>
        <v>4500000</v>
      </c>
      <c r="H737" s="16">
        <f>H738+H739+H740+H741+H742+H743</f>
        <v>4500000</v>
      </c>
      <c r="I737" s="16">
        <f>I738+I739+I740+I741+I742+I743</f>
        <v>0</v>
      </c>
      <c r="J737" s="16">
        <f t="shared" si="452"/>
        <v>4500000</v>
      </c>
      <c r="K737" s="16">
        <f>K738+K739+K740+K741+K742+K743</f>
        <v>4500000</v>
      </c>
      <c r="L737" s="16">
        <f>L738+L739+L740+L741+L742+L743</f>
        <v>0</v>
      </c>
      <c r="M737" s="16">
        <f t="shared" si="453"/>
        <v>0</v>
      </c>
      <c r="N737" s="16">
        <f>N738+N739+N740+N741+N742+N743</f>
        <v>0</v>
      </c>
      <c r="O737" s="16">
        <f>O738+O739+O740+O741+O742+O743</f>
        <v>0</v>
      </c>
      <c r="P737" s="16">
        <f t="shared" si="454"/>
        <v>4500000</v>
      </c>
      <c r="Q737" s="16">
        <f>Q738+Q739+Q740+Q741+Q742+Q743</f>
        <v>4500000</v>
      </c>
      <c r="R737" s="16">
        <f>R738+R739+R740+R741+R742+R743</f>
        <v>0</v>
      </c>
      <c r="S737" s="16">
        <f t="shared" si="455"/>
        <v>4500000</v>
      </c>
      <c r="T737" s="16">
        <f>T738+T739+T740+T741+T742+T743</f>
        <v>4500000</v>
      </c>
      <c r="U737" s="16">
        <f>U738+U739+U740+U741+U742+U743</f>
        <v>0</v>
      </c>
      <c r="V737" s="16">
        <f t="shared" si="456"/>
        <v>8000000</v>
      </c>
      <c r="W737" s="16">
        <f>W738+W739+W740+W741+W742+W743</f>
        <v>8000000</v>
      </c>
      <c r="X737" s="16">
        <f>X738+X739+X740+X741+X742+X743</f>
        <v>0</v>
      </c>
      <c r="Y737" s="2"/>
      <c r="Z737" s="2"/>
    </row>
    <row r="738" spans="1:26" s="8" customFormat="1" ht="16.5" thickTop="1" thickBot="1">
      <c r="A738" s="13" t="str">
        <f t="shared" si="419"/>
        <v>b</v>
      </c>
      <c r="B738" s="3"/>
      <c r="C738" s="4" t="s">
        <v>182</v>
      </c>
      <c r="D738" s="17">
        <f t="shared" si="450"/>
        <v>0</v>
      </c>
      <c r="E738" s="17"/>
      <c r="F738" s="17"/>
      <c r="G738" s="17">
        <f t="shared" si="451"/>
        <v>0</v>
      </c>
      <c r="H738" s="17"/>
      <c r="I738" s="17"/>
      <c r="J738" s="17">
        <f t="shared" si="452"/>
        <v>0</v>
      </c>
      <c r="K738" s="17"/>
      <c r="L738" s="17"/>
      <c r="M738" s="17">
        <f t="shared" si="453"/>
        <v>0</v>
      </c>
      <c r="N738" s="17"/>
      <c r="O738" s="17"/>
      <c r="P738" s="17">
        <f t="shared" si="454"/>
        <v>0</v>
      </c>
      <c r="Q738" s="17"/>
      <c r="R738" s="17"/>
      <c r="S738" s="17">
        <f t="shared" si="455"/>
        <v>0</v>
      </c>
      <c r="T738" s="17"/>
      <c r="U738" s="17"/>
      <c r="V738" s="17">
        <f t="shared" si="456"/>
        <v>0</v>
      </c>
      <c r="W738" s="17"/>
      <c r="X738" s="17"/>
      <c r="Y738" s="2"/>
      <c r="Z738" s="2"/>
    </row>
    <row r="739" spans="1:26" s="8" customFormat="1" ht="16.5" thickTop="1" thickBot="1">
      <c r="A739" s="13" t="str">
        <f t="shared" si="419"/>
        <v>b</v>
      </c>
      <c r="B739" s="3"/>
      <c r="C739" s="4" t="s">
        <v>133</v>
      </c>
      <c r="D739" s="17">
        <f t="shared" si="450"/>
        <v>0</v>
      </c>
      <c r="E739" s="17"/>
      <c r="F739" s="17"/>
      <c r="G739" s="17">
        <f t="shared" si="451"/>
        <v>0</v>
      </c>
      <c r="H739" s="17"/>
      <c r="I739" s="17"/>
      <c r="J739" s="17">
        <f t="shared" si="452"/>
        <v>0</v>
      </c>
      <c r="K739" s="17"/>
      <c r="L739" s="17"/>
      <c r="M739" s="17">
        <f t="shared" si="453"/>
        <v>0</v>
      </c>
      <c r="N739" s="17"/>
      <c r="O739" s="17"/>
      <c r="P739" s="17">
        <f t="shared" si="454"/>
        <v>0</v>
      </c>
      <c r="Q739" s="17"/>
      <c r="R739" s="17"/>
      <c r="S739" s="17">
        <f t="shared" si="455"/>
        <v>0</v>
      </c>
      <c r="T739" s="17"/>
      <c r="U739" s="17"/>
      <c r="V739" s="17">
        <f t="shared" si="456"/>
        <v>0</v>
      </c>
      <c r="W739" s="17"/>
      <c r="X739" s="17"/>
      <c r="Y739" s="2"/>
      <c r="Z739" s="2"/>
    </row>
    <row r="740" spans="1:26" s="8" customFormat="1" ht="16.5" thickTop="1" thickBot="1">
      <c r="A740" s="13" t="str">
        <f t="shared" ref="A740:A803" si="457">IF((D740+E740+F740+G740+H740+I740+J740+K740+L740+P740+Q740+R740+V740+W740+X740)&gt;0,"a","b")</f>
        <v>b</v>
      </c>
      <c r="B740" s="3"/>
      <c r="C740" s="4" t="s">
        <v>132</v>
      </c>
      <c r="D740" s="17">
        <f t="shared" si="450"/>
        <v>0</v>
      </c>
      <c r="E740" s="17"/>
      <c r="F740" s="17"/>
      <c r="G740" s="17">
        <f t="shared" si="451"/>
        <v>0</v>
      </c>
      <c r="H740" s="17"/>
      <c r="I740" s="17"/>
      <c r="J740" s="17">
        <f t="shared" si="452"/>
        <v>0</v>
      </c>
      <c r="K740" s="17"/>
      <c r="L740" s="17"/>
      <c r="M740" s="17">
        <f t="shared" si="453"/>
        <v>0</v>
      </c>
      <c r="N740" s="17"/>
      <c r="O740" s="17"/>
      <c r="P740" s="17">
        <f t="shared" si="454"/>
        <v>0</v>
      </c>
      <c r="Q740" s="17"/>
      <c r="R740" s="17"/>
      <c r="S740" s="17">
        <f t="shared" si="455"/>
        <v>0</v>
      </c>
      <c r="T740" s="17"/>
      <c r="U740" s="17"/>
      <c r="V740" s="17">
        <f t="shared" si="456"/>
        <v>0</v>
      </c>
      <c r="W740" s="17"/>
      <c r="X740" s="17"/>
      <c r="Y740" s="2"/>
      <c r="Z740" s="2"/>
    </row>
    <row r="741" spans="1:26" s="8" customFormat="1" ht="16.5" thickTop="1" thickBot="1">
      <c r="A741" s="13" t="str">
        <f t="shared" si="457"/>
        <v>b</v>
      </c>
      <c r="B741" s="3"/>
      <c r="C741" s="4" t="s">
        <v>148</v>
      </c>
      <c r="D741" s="17">
        <f t="shared" si="450"/>
        <v>0</v>
      </c>
      <c r="E741" s="17"/>
      <c r="F741" s="17"/>
      <c r="G741" s="17">
        <f t="shared" si="451"/>
        <v>0</v>
      </c>
      <c r="H741" s="17"/>
      <c r="I741" s="17"/>
      <c r="J741" s="17">
        <f t="shared" si="452"/>
        <v>0</v>
      </c>
      <c r="K741" s="17"/>
      <c r="L741" s="17"/>
      <c r="M741" s="17">
        <f t="shared" si="453"/>
        <v>0</v>
      </c>
      <c r="N741" s="17"/>
      <c r="O741" s="17"/>
      <c r="P741" s="17">
        <f t="shared" si="454"/>
        <v>0</v>
      </c>
      <c r="Q741" s="17"/>
      <c r="R741" s="17"/>
      <c r="S741" s="17">
        <f t="shared" si="455"/>
        <v>0</v>
      </c>
      <c r="T741" s="17"/>
      <c r="U741" s="17"/>
      <c r="V741" s="17">
        <f t="shared" si="456"/>
        <v>0</v>
      </c>
      <c r="W741" s="17"/>
      <c r="X741" s="17"/>
      <c r="Y741" s="2"/>
      <c r="Z741" s="2"/>
    </row>
    <row r="742" spans="1:26" ht="16.5" thickTop="1" thickBot="1">
      <c r="A742" s="13" t="str">
        <f t="shared" si="457"/>
        <v>a</v>
      </c>
      <c r="B742" s="3" t="s">
        <v>0</v>
      </c>
      <c r="C742" s="4" t="s">
        <v>134</v>
      </c>
      <c r="D742" s="17">
        <f t="shared" si="450"/>
        <v>4451455.5</v>
      </c>
      <c r="E742" s="17">
        <v>4451455.5</v>
      </c>
      <c r="F742" s="17"/>
      <c r="G742" s="17">
        <f t="shared" si="451"/>
        <v>4500000</v>
      </c>
      <c r="H742" s="17">
        <v>4500000</v>
      </c>
      <c r="I742" s="17"/>
      <c r="J742" s="17">
        <f t="shared" si="452"/>
        <v>4500000</v>
      </c>
      <c r="K742" s="17">
        <v>4500000</v>
      </c>
      <c r="L742" s="17"/>
      <c r="M742" s="17">
        <f t="shared" si="453"/>
        <v>0</v>
      </c>
      <c r="N742" s="17"/>
      <c r="O742" s="17"/>
      <c r="P742" s="17">
        <f t="shared" si="454"/>
        <v>4500000</v>
      </c>
      <c r="Q742" s="17">
        <v>4500000</v>
      </c>
      <c r="R742" s="17"/>
      <c r="S742" s="17">
        <f t="shared" si="455"/>
        <v>4500000</v>
      </c>
      <c r="T742" s="17">
        <v>4500000</v>
      </c>
      <c r="U742" s="17"/>
      <c r="V742" s="17">
        <f t="shared" si="456"/>
        <v>8000000</v>
      </c>
      <c r="W742" s="17">
        <v>8000000</v>
      </c>
      <c r="X742" s="17"/>
      <c r="Y742" s="2"/>
      <c r="Z742" s="2"/>
    </row>
    <row r="743" spans="1:26" s="8" customFormat="1" ht="16.5" thickTop="1" thickBot="1">
      <c r="A743" s="13" t="str">
        <f t="shared" si="457"/>
        <v>b</v>
      </c>
      <c r="B743" s="3"/>
      <c r="C743" s="4" t="s">
        <v>129</v>
      </c>
      <c r="D743" s="17">
        <f t="shared" si="450"/>
        <v>0</v>
      </c>
      <c r="E743" s="17">
        <f>E744+E745</f>
        <v>0</v>
      </c>
      <c r="F743" s="17">
        <f>F744+F745</f>
        <v>0</v>
      </c>
      <c r="G743" s="17">
        <f t="shared" si="451"/>
        <v>0</v>
      </c>
      <c r="H743" s="17">
        <f>H744+H745</f>
        <v>0</v>
      </c>
      <c r="I743" s="17">
        <f>I744+I745</f>
        <v>0</v>
      </c>
      <c r="J743" s="17">
        <f t="shared" si="452"/>
        <v>0</v>
      </c>
      <c r="K743" s="17">
        <f>K744+K745</f>
        <v>0</v>
      </c>
      <c r="L743" s="17">
        <f>L744+L745</f>
        <v>0</v>
      </c>
      <c r="M743" s="17">
        <f t="shared" si="453"/>
        <v>0</v>
      </c>
      <c r="N743" s="17">
        <f>N744+N745</f>
        <v>0</v>
      </c>
      <c r="O743" s="17">
        <f>O744+O745</f>
        <v>0</v>
      </c>
      <c r="P743" s="17">
        <f t="shared" si="454"/>
        <v>0</v>
      </c>
      <c r="Q743" s="17">
        <f>Q744+Q745</f>
        <v>0</v>
      </c>
      <c r="R743" s="17">
        <f>R744+R745</f>
        <v>0</v>
      </c>
      <c r="S743" s="17">
        <f t="shared" si="455"/>
        <v>0</v>
      </c>
      <c r="T743" s="17">
        <f>T744+T745</f>
        <v>0</v>
      </c>
      <c r="U743" s="17">
        <f>U744+U745</f>
        <v>0</v>
      </c>
      <c r="V743" s="17">
        <f t="shared" si="456"/>
        <v>0</v>
      </c>
      <c r="W743" s="17">
        <f>W744+W745</f>
        <v>0</v>
      </c>
      <c r="X743" s="17">
        <f>X744+X745</f>
        <v>0</v>
      </c>
      <c r="Y743" s="2"/>
      <c r="Z743" s="2"/>
    </row>
    <row r="744" spans="1:26" s="8" customFormat="1" ht="27" thickTop="1" thickBot="1">
      <c r="A744" s="13" t="str">
        <f t="shared" si="457"/>
        <v>b</v>
      </c>
      <c r="B744" s="3"/>
      <c r="C744" s="11" t="s">
        <v>15</v>
      </c>
      <c r="D744" s="19">
        <f t="shared" si="450"/>
        <v>0</v>
      </c>
      <c r="E744" s="19"/>
      <c r="F744" s="19"/>
      <c r="G744" s="19">
        <f t="shared" si="451"/>
        <v>0</v>
      </c>
      <c r="H744" s="19"/>
      <c r="I744" s="19"/>
      <c r="J744" s="19">
        <f t="shared" si="452"/>
        <v>0</v>
      </c>
      <c r="K744" s="19"/>
      <c r="L744" s="19"/>
      <c r="M744" s="19">
        <f t="shared" si="453"/>
        <v>0</v>
      </c>
      <c r="N744" s="19"/>
      <c r="O744" s="19"/>
      <c r="P744" s="19">
        <f t="shared" si="454"/>
        <v>0</v>
      </c>
      <c r="Q744" s="19"/>
      <c r="R744" s="19"/>
      <c r="S744" s="19">
        <f t="shared" si="455"/>
        <v>0</v>
      </c>
      <c r="T744" s="19"/>
      <c r="U744" s="19"/>
      <c r="V744" s="19">
        <f t="shared" si="456"/>
        <v>0</v>
      </c>
      <c r="W744" s="19"/>
      <c r="X744" s="19"/>
      <c r="Y744" s="2"/>
      <c r="Z744" s="2"/>
    </row>
    <row r="745" spans="1:26" s="8" customFormat="1" ht="27" thickTop="1" thickBot="1">
      <c r="A745" s="13" t="str">
        <f t="shared" si="457"/>
        <v>b</v>
      </c>
      <c r="B745" s="3"/>
      <c r="C745" s="11" t="s">
        <v>16</v>
      </c>
      <c r="D745" s="19">
        <f t="shared" si="450"/>
        <v>0</v>
      </c>
      <c r="E745" s="19"/>
      <c r="F745" s="19"/>
      <c r="G745" s="19">
        <f t="shared" si="451"/>
        <v>0</v>
      </c>
      <c r="H745" s="19"/>
      <c r="I745" s="19"/>
      <c r="J745" s="19">
        <f t="shared" si="452"/>
        <v>0</v>
      </c>
      <c r="K745" s="19"/>
      <c r="L745" s="19"/>
      <c r="M745" s="19">
        <f t="shared" si="453"/>
        <v>0</v>
      </c>
      <c r="N745" s="19"/>
      <c r="O745" s="19"/>
      <c r="P745" s="19">
        <f t="shared" si="454"/>
        <v>0</v>
      </c>
      <c r="Q745" s="19"/>
      <c r="R745" s="19"/>
      <c r="S745" s="19">
        <f t="shared" si="455"/>
        <v>0</v>
      </c>
      <c r="T745" s="19"/>
      <c r="U745" s="19"/>
      <c r="V745" s="19">
        <f t="shared" si="456"/>
        <v>0</v>
      </c>
      <c r="W745" s="19"/>
      <c r="X745" s="19"/>
      <c r="Y745" s="2"/>
      <c r="Z745" s="2"/>
    </row>
    <row r="746" spans="1:26" s="8" customFormat="1" ht="16.5" thickTop="1" thickBot="1">
      <c r="A746" s="13" t="str">
        <f t="shared" si="457"/>
        <v>b</v>
      </c>
      <c r="B746" s="3"/>
      <c r="C746" s="10" t="s">
        <v>17</v>
      </c>
      <c r="D746" s="16">
        <f t="shared" si="450"/>
        <v>0</v>
      </c>
      <c r="E746" s="16">
        <v>0</v>
      </c>
      <c r="F746" s="16">
        <v>0</v>
      </c>
      <c r="G746" s="16">
        <f t="shared" si="451"/>
        <v>0</v>
      </c>
      <c r="H746" s="16">
        <v>0</v>
      </c>
      <c r="I746" s="16">
        <v>0</v>
      </c>
      <c r="J746" s="16">
        <f t="shared" si="452"/>
        <v>0</v>
      </c>
      <c r="K746" s="16">
        <v>0</v>
      </c>
      <c r="L746" s="16">
        <v>0</v>
      </c>
      <c r="M746" s="16">
        <f t="shared" si="453"/>
        <v>0</v>
      </c>
      <c r="N746" s="16">
        <v>0</v>
      </c>
      <c r="O746" s="16">
        <v>0</v>
      </c>
      <c r="P746" s="16">
        <f t="shared" si="454"/>
        <v>0</v>
      </c>
      <c r="Q746" s="16">
        <v>0</v>
      </c>
      <c r="R746" s="16">
        <v>0</v>
      </c>
      <c r="S746" s="16">
        <f t="shared" si="455"/>
        <v>0</v>
      </c>
      <c r="T746" s="16">
        <v>0</v>
      </c>
      <c r="U746" s="16">
        <v>0</v>
      </c>
      <c r="V746" s="16">
        <f t="shared" si="456"/>
        <v>0</v>
      </c>
      <c r="W746" s="16">
        <v>0</v>
      </c>
      <c r="X746" s="16">
        <v>0</v>
      </c>
      <c r="Y746" s="2"/>
      <c r="Z746" s="2"/>
    </row>
    <row r="747" spans="1:26" s="8" customFormat="1" ht="16.5" thickTop="1" thickBot="1">
      <c r="A747" s="13" t="str">
        <f t="shared" si="457"/>
        <v>b</v>
      </c>
      <c r="B747" s="3"/>
      <c r="C747" s="10" t="s">
        <v>18</v>
      </c>
      <c r="D747" s="16">
        <f t="shared" si="450"/>
        <v>0</v>
      </c>
      <c r="E747" s="16">
        <v>0</v>
      </c>
      <c r="F747" s="16">
        <v>0</v>
      </c>
      <c r="G747" s="16">
        <f t="shared" si="451"/>
        <v>0</v>
      </c>
      <c r="H747" s="16">
        <v>0</v>
      </c>
      <c r="I747" s="16">
        <v>0</v>
      </c>
      <c r="J747" s="16">
        <f t="shared" si="452"/>
        <v>0</v>
      </c>
      <c r="K747" s="16">
        <v>0</v>
      </c>
      <c r="L747" s="16">
        <v>0</v>
      </c>
      <c r="M747" s="16">
        <f t="shared" si="453"/>
        <v>0</v>
      </c>
      <c r="N747" s="16">
        <v>0</v>
      </c>
      <c r="O747" s="16">
        <v>0</v>
      </c>
      <c r="P747" s="16">
        <f t="shared" si="454"/>
        <v>0</v>
      </c>
      <c r="Q747" s="16">
        <v>0</v>
      </c>
      <c r="R747" s="16">
        <v>0</v>
      </c>
      <c r="S747" s="16">
        <f t="shared" si="455"/>
        <v>0</v>
      </c>
      <c r="T747" s="16">
        <v>0</v>
      </c>
      <c r="U747" s="16">
        <v>0</v>
      </c>
      <c r="V747" s="16">
        <f t="shared" si="456"/>
        <v>0</v>
      </c>
      <c r="W747" s="16">
        <v>0</v>
      </c>
      <c r="X747" s="16">
        <v>0</v>
      </c>
      <c r="Y747" s="2"/>
      <c r="Z747" s="2"/>
    </row>
    <row r="748" spans="1:26" ht="31.5" thickTop="1" thickBot="1">
      <c r="A748" s="13" t="str">
        <f t="shared" si="457"/>
        <v>a</v>
      </c>
      <c r="B748" s="3" t="s">
        <v>71</v>
      </c>
      <c r="C748" s="6" t="s">
        <v>200</v>
      </c>
      <c r="D748" s="14">
        <f t="shared" si="450"/>
        <v>9152990.5999999996</v>
      </c>
      <c r="E748" s="14">
        <f>E751+E760+E761</f>
        <v>9152990.5999999996</v>
      </c>
      <c r="F748" s="14">
        <f>F751+F760+F761</f>
        <v>0</v>
      </c>
      <c r="G748" s="14">
        <f t="shared" si="451"/>
        <v>8000000</v>
      </c>
      <c r="H748" s="14">
        <f>H751+H760+H761</f>
        <v>8000000</v>
      </c>
      <c r="I748" s="14">
        <f>I751+I760+I761</f>
        <v>0</v>
      </c>
      <c r="J748" s="14">
        <f t="shared" si="452"/>
        <v>8000000</v>
      </c>
      <c r="K748" s="14">
        <f>K751+K760+K761</f>
        <v>8000000</v>
      </c>
      <c r="L748" s="14">
        <f>L751+L760+L761</f>
        <v>0</v>
      </c>
      <c r="M748" s="14">
        <f t="shared" si="453"/>
        <v>0</v>
      </c>
      <c r="N748" s="14">
        <f>N751+N760+N761</f>
        <v>0</v>
      </c>
      <c r="O748" s="14">
        <f>O751+O760+O761</f>
        <v>0</v>
      </c>
      <c r="P748" s="14">
        <f t="shared" si="454"/>
        <v>8000000</v>
      </c>
      <c r="Q748" s="14">
        <f>Q751+Q760+Q761</f>
        <v>8000000</v>
      </c>
      <c r="R748" s="14">
        <f>R751+R760+R761</f>
        <v>0</v>
      </c>
      <c r="S748" s="14">
        <f t="shared" si="455"/>
        <v>8000000</v>
      </c>
      <c r="T748" s="14">
        <f>T751+T760+T761</f>
        <v>8000000</v>
      </c>
      <c r="U748" s="14">
        <f>U751+U760+U761</f>
        <v>0</v>
      </c>
      <c r="V748" s="14">
        <f t="shared" si="456"/>
        <v>8000000</v>
      </c>
      <c r="W748" s="14">
        <f>W751+W760+W761</f>
        <v>8000000</v>
      </c>
      <c r="X748" s="14">
        <f>X751+X760+X761</f>
        <v>0</v>
      </c>
      <c r="Y748" s="5" t="s">
        <v>135</v>
      </c>
      <c r="Z748" s="5" t="s">
        <v>197</v>
      </c>
    </row>
    <row r="749" spans="1:26" s="8" customFormat="1" ht="16.5" thickTop="1" thickBot="1">
      <c r="A749" s="13" t="str">
        <f t="shared" si="457"/>
        <v>b</v>
      </c>
      <c r="B749" s="3"/>
      <c r="C749" s="9" t="s">
        <v>12</v>
      </c>
      <c r="D749" s="15">
        <f t="shared" si="450"/>
        <v>0</v>
      </c>
      <c r="E749" s="15">
        <v>0</v>
      </c>
      <c r="F749" s="15">
        <v>0</v>
      </c>
      <c r="G749" s="15">
        <f t="shared" si="451"/>
        <v>0</v>
      </c>
      <c r="H749" s="15">
        <v>0</v>
      </c>
      <c r="I749" s="15">
        <v>0</v>
      </c>
      <c r="J749" s="15">
        <f t="shared" si="452"/>
        <v>0</v>
      </c>
      <c r="K749" s="15">
        <v>0</v>
      </c>
      <c r="L749" s="15">
        <v>0</v>
      </c>
      <c r="M749" s="15">
        <f t="shared" si="453"/>
        <v>0</v>
      </c>
      <c r="N749" s="15">
        <v>0</v>
      </c>
      <c r="O749" s="15">
        <v>0</v>
      </c>
      <c r="P749" s="15">
        <f t="shared" si="454"/>
        <v>0</v>
      </c>
      <c r="Q749" s="15">
        <v>0</v>
      </c>
      <c r="R749" s="15">
        <v>0</v>
      </c>
      <c r="S749" s="15">
        <f t="shared" si="455"/>
        <v>0</v>
      </c>
      <c r="T749" s="15">
        <v>0</v>
      </c>
      <c r="U749" s="15">
        <v>0</v>
      </c>
      <c r="V749" s="15">
        <f t="shared" si="456"/>
        <v>0</v>
      </c>
      <c r="W749" s="15">
        <v>0</v>
      </c>
      <c r="X749" s="15">
        <v>0</v>
      </c>
      <c r="Y749" s="5"/>
      <c r="Z749" s="5"/>
    </row>
    <row r="750" spans="1:26" s="8" customFormat="1" ht="16.5" thickTop="1" thickBot="1">
      <c r="A750" s="13" t="str">
        <f t="shared" si="457"/>
        <v>b</v>
      </c>
      <c r="B750" s="3"/>
      <c r="C750" s="9" t="s">
        <v>13</v>
      </c>
      <c r="D750" s="15">
        <f t="shared" si="450"/>
        <v>0</v>
      </c>
      <c r="E750" s="15">
        <v>0</v>
      </c>
      <c r="F750" s="15">
        <v>0</v>
      </c>
      <c r="G750" s="15">
        <f t="shared" si="451"/>
        <v>0</v>
      </c>
      <c r="H750" s="15">
        <v>0</v>
      </c>
      <c r="I750" s="15">
        <v>0</v>
      </c>
      <c r="J750" s="15">
        <f t="shared" si="452"/>
        <v>0</v>
      </c>
      <c r="K750" s="15">
        <v>0</v>
      </c>
      <c r="L750" s="15">
        <v>0</v>
      </c>
      <c r="M750" s="15">
        <f t="shared" si="453"/>
        <v>0</v>
      </c>
      <c r="N750" s="15">
        <v>0</v>
      </c>
      <c r="O750" s="15">
        <v>0</v>
      </c>
      <c r="P750" s="15">
        <f t="shared" si="454"/>
        <v>0</v>
      </c>
      <c r="Q750" s="15">
        <v>0</v>
      </c>
      <c r="R750" s="15">
        <v>0</v>
      </c>
      <c r="S750" s="15">
        <f t="shared" si="455"/>
        <v>0</v>
      </c>
      <c r="T750" s="15">
        <v>0</v>
      </c>
      <c r="U750" s="15">
        <v>0</v>
      </c>
      <c r="V750" s="15">
        <f t="shared" si="456"/>
        <v>0</v>
      </c>
      <c r="W750" s="15">
        <v>0</v>
      </c>
      <c r="X750" s="15">
        <v>0</v>
      </c>
      <c r="Y750" s="5"/>
      <c r="Z750" s="5"/>
    </row>
    <row r="751" spans="1:26" ht="16.5" thickTop="1" thickBot="1">
      <c r="A751" s="13" t="str">
        <f t="shared" si="457"/>
        <v>a</v>
      </c>
      <c r="B751" s="3" t="s">
        <v>0</v>
      </c>
      <c r="C751" s="10" t="s">
        <v>14</v>
      </c>
      <c r="D751" s="16">
        <f t="shared" si="450"/>
        <v>9152990.5999999996</v>
      </c>
      <c r="E751" s="16">
        <f>E752+E753+E754+E755+E756+E757</f>
        <v>9152990.5999999996</v>
      </c>
      <c r="F751" s="16">
        <f>F752+F753+F754+F755+F756+F757</f>
        <v>0</v>
      </c>
      <c r="G751" s="16">
        <f t="shared" si="451"/>
        <v>8000000</v>
      </c>
      <c r="H751" s="16">
        <f>H752+H753+H754+H755+H756+H757</f>
        <v>8000000</v>
      </c>
      <c r="I751" s="16">
        <f>I752+I753+I754+I755+I756+I757</f>
        <v>0</v>
      </c>
      <c r="J751" s="16">
        <f t="shared" si="452"/>
        <v>8000000</v>
      </c>
      <c r="K751" s="16">
        <f>K752+K753+K754+K755+K756+K757</f>
        <v>8000000</v>
      </c>
      <c r="L751" s="16">
        <f>L752+L753+L754+L755+L756+L757</f>
        <v>0</v>
      </c>
      <c r="M751" s="16">
        <f t="shared" si="453"/>
        <v>0</v>
      </c>
      <c r="N751" s="16">
        <f>N752+N753+N754+N755+N756+N757</f>
        <v>0</v>
      </c>
      <c r="O751" s="16">
        <f>O752+O753+O754+O755+O756+O757</f>
        <v>0</v>
      </c>
      <c r="P751" s="16">
        <f t="shared" si="454"/>
        <v>8000000</v>
      </c>
      <c r="Q751" s="16">
        <f>Q752+Q753+Q754+Q755+Q756+Q757</f>
        <v>8000000</v>
      </c>
      <c r="R751" s="16">
        <f>R752+R753+R754+R755+R756+R757</f>
        <v>0</v>
      </c>
      <c r="S751" s="16">
        <f t="shared" si="455"/>
        <v>8000000</v>
      </c>
      <c r="T751" s="16">
        <f>T752+T753+T754+T755+T756+T757</f>
        <v>8000000</v>
      </c>
      <c r="U751" s="16">
        <f>U752+U753+U754+U755+U756+U757</f>
        <v>0</v>
      </c>
      <c r="V751" s="16">
        <f t="shared" si="456"/>
        <v>8000000</v>
      </c>
      <c r="W751" s="16">
        <f>W752+W753+W754+W755+W756+W757</f>
        <v>8000000</v>
      </c>
      <c r="X751" s="16">
        <f>X752+X753+X754+X755+X756+X757</f>
        <v>0</v>
      </c>
      <c r="Y751" s="2"/>
      <c r="Z751" s="2"/>
    </row>
    <row r="752" spans="1:26" s="8" customFormat="1" ht="16.5" thickTop="1" thickBot="1">
      <c r="A752" s="13" t="str">
        <f t="shared" si="457"/>
        <v>b</v>
      </c>
      <c r="B752" s="3"/>
      <c r="C752" s="4" t="s">
        <v>182</v>
      </c>
      <c r="D752" s="17">
        <f t="shared" si="450"/>
        <v>0</v>
      </c>
      <c r="E752" s="17"/>
      <c r="F752" s="17"/>
      <c r="G752" s="17">
        <f t="shared" si="451"/>
        <v>0</v>
      </c>
      <c r="H752" s="17"/>
      <c r="I752" s="17"/>
      <c r="J752" s="17">
        <f t="shared" si="452"/>
        <v>0</v>
      </c>
      <c r="K752" s="17"/>
      <c r="L752" s="17"/>
      <c r="M752" s="17">
        <f t="shared" si="453"/>
        <v>0</v>
      </c>
      <c r="N752" s="17"/>
      <c r="O752" s="17"/>
      <c r="P752" s="17">
        <f t="shared" si="454"/>
        <v>0</v>
      </c>
      <c r="Q752" s="17"/>
      <c r="R752" s="17"/>
      <c r="S752" s="17">
        <f t="shared" si="455"/>
        <v>0</v>
      </c>
      <c r="T752" s="17"/>
      <c r="U752" s="17"/>
      <c r="V752" s="17">
        <f t="shared" si="456"/>
        <v>0</v>
      </c>
      <c r="W752" s="17"/>
      <c r="X752" s="17"/>
      <c r="Y752" s="2"/>
      <c r="Z752" s="2"/>
    </row>
    <row r="753" spans="1:26" s="8" customFormat="1" ht="16.5" thickTop="1" thickBot="1">
      <c r="A753" s="13" t="str">
        <f t="shared" si="457"/>
        <v>b</v>
      </c>
      <c r="B753" s="3"/>
      <c r="C753" s="4" t="s">
        <v>133</v>
      </c>
      <c r="D753" s="17">
        <f t="shared" si="450"/>
        <v>0</v>
      </c>
      <c r="E753" s="17"/>
      <c r="F753" s="17"/>
      <c r="G753" s="17">
        <f t="shared" si="451"/>
        <v>0</v>
      </c>
      <c r="H753" s="17"/>
      <c r="I753" s="17"/>
      <c r="J753" s="17">
        <f t="shared" si="452"/>
        <v>0</v>
      </c>
      <c r="K753" s="17"/>
      <c r="L753" s="17"/>
      <c r="M753" s="17">
        <f t="shared" si="453"/>
        <v>0</v>
      </c>
      <c r="N753" s="17"/>
      <c r="O753" s="17"/>
      <c r="P753" s="17">
        <f t="shared" si="454"/>
        <v>0</v>
      </c>
      <c r="Q753" s="17"/>
      <c r="R753" s="17"/>
      <c r="S753" s="17">
        <f t="shared" si="455"/>
        <v>0</v>
      </c>
      <c r="T753" s="17"/>
      <c r="U753" s="17"/>
      <c r="V753" s="17">
        <f t="shared" si="456"/>
        <v>0</v>
      </c>
      <c r="W753" s="17"/>
      <c r="X753" s="17"/>
      <c r="Y753" s="2"/>
      <c r="Z753" s="2"/>
    </row>
    <row r="754" spans="1:26" s="8" customFormat="1" ht="16.5" thickTop="1" thickBot="1">
      <c r="A754" s="13" t="str">
        <f t="shared" si="457"/>
        <v>b</v>
      </c>
      <c r="B754" s="3"/>
      <c r="C754" s="4" t="s">
        <v>132</v>
      </c>
      <c r="D754" s="17">
        <f t="shared" si="450"/>
        <v>0</v>
      </c>
      <c r="E754" s="17"/>
      <c r="F754" s="17"/>
      <c r="G754" s="17">
        <f t="shared" si="451"/>
        <v>0</v>
      </c>
      <c r="H754" s="17"/>
      <c r="I754" s="17"/>
      <c r="J754" s="17">
        <f t="shared" si="452"/>
        <v>0</v>
      </c>
      <c r="K754" s="17"/>
      <c r="L754" s="17"/>
      <c r="M754" s="17">
        <f t="shared" si="453"/>
        <v>0</v>
      </c>
      <c r="N754" s="17"/>
      <c r="O754" s="17"/>
      <c r="P754" s="17">
        <f t="shared" si="454"/>
        <v>0</v>
      </c>
      <c r="Q754" s="17"/>
      <c r="R754" s="17"/>
      <c r="S754" s="17">
        <f t="shared" si="455"/>
        <v>0</v>
      </c>
      <c r="T754" s="17"/>
      <c r="U754" s="17"/>
      <c r="V754" s="17">
        <f t="shared" si="456"/>
        <v>0</v>
      </c>
      <c r="W754" s="17"/>
      <c r="X754" s="17"/>
      <c r="Y754" s="2"/>
      <c r="Z754" s="2"/>
    </row>
    <row r="755" spans="1:26" s="8" customFormat="1" ht="16.5" thickTop="1" thickBot="1">
      <c r="A755" s="13" t="str">
        <f t="shared" si="457"/>
        <v>b</v>
      </c>
      <c r="B755" s="3"/>
      <c r="C755" s="4" t="s">
        <v>148</v>
      </c>
      <c r="D755" s="17">
        <f t="shared" si="450"/>
        <v>0</v>
      </c>
      <c r="E755" s="17"/>
      <c r="F755" s="17"/>
      <c r="G755" s="17">
        <f t="shared" si="451"/>
        <v>0</v>
      </c>
      <c r="H755" s="17"/>
      <c r="I755" s="17"/>
      <c r="J755" s="17">
        <f t="shared" si="452"/>
        <v>0</v>
      </c>
      <c r="K755" s="17"/>
      <c r="L755" s="17"/>
      <c r="M755" s="17">
        <f t="shared" si="453"/>
        <v>0</v>
      </c>
      <c r="N755" s="17"/>
      <c r="O755" s="17"/>
      <c r="P755" s="17">
        <f t="shared" si="454"/>
        <v>0</v>
      </c>
      <c r="Q755" s="17"/>
      <c r="R755" s="17"/>
      <c r="S755" s="17">
        <f t="shared" si="455"/>
        <v>0</v>
      </c>
      <c r="T755" s="17"/>
      <c r="U755" s="17"/>
      <c r="V755" s="17">
        <f t="shared" si="456"/>
        <v>0</v>
      </c>
      <c r="W755" s="17"/>
      <c r="X755" s="17"/>
      <c r="Y755" s="2"/>
      <c r="Z755" s="2"/>
    </row>
    <row r="756" spans="1:26" ht="16.5" thickTop="1" thickBot="1">
      <c r="A756" s="13" t="str">
        <f t="shared" si="457"/>
        <v>a</v>
      </c>
      <c r="B756" s="3" t="s">
        <v>0</v>
      </c>
      <c r="C756" s="4" t="s">
        <v>134</v>
      </c>
      <c r="D756" s="17">
        <f t="shared" si="450"/>
        <v>9152990.5999999996</v>
      </c>
      <c r="E756" s="17">
        <v>9152990.5999999996</v>
      </c>
      <c r="F756" s="17"/>
      <c r="G756" s="17">
        <f t="shared" si="451"/>
        <v>8000000</v>
      </c>
      <c r="H756" s="17">
        <v>8000000</v>
      </c>
      <c r="I756" s="17"/>
      <c r="J756" s="17">
        <f t="shared" si="452"/>
        <v>8000000</v>
      </c>
      <c r="K756" s="17">
        <v>8000000</v>
      </c>
      <c r="L756" s="17"/>
      <c r="M756" s="17">
        <f t="shared" si="453"/>
        <v>0</v>
      </c>
      <c r="N756" s="17"/>
      <c r="O756" s="17"/>
      <c r="P756" s="17">
        <f t="shared" si="454"/>
        <v>8000000</v>
      </c>
      <c r="Q756" s="17">
        <v>8000000</v>
      </c>
      <c r="R756" s="17"/>
      <c r="S756" s="17">
        <f t="shared" si="455"/>
        <v>8000000</v>
      </c>
      <c r="T756" s="17">
        <v>8000000</v>
      </c>
      <c r="U756" s="17"/>
      <c r="V756" s="17">
        <f t="shared" si="456"/>
        <v>8000000</v>
      </c>
      <c r="W756" s="17">
        <v>8000000</v>
      </c>
      <c r="X756" s="17"/>
      <c r="Y756" s="2"/>
      <c r="Z756" s="2"/>
    </row>
    <row r="757" spans="1:26" s="8" customFormat="1" ht="16.5" thickTop="1" thickBot="1">
      <c r="A757" s="13" t="str">
        <f t="shared" si="457"/>
        <v>b</v>
      </c>
      <c r="B757" s="3"/>
      <c r="C757" s="4" t="s">
        <v>129</v>
      </c>
      <c r="D757" s="17">
        <f t="shared" si="450"/>
        <v>0</v>
      </c>
      <c r="E757" s="17">
        <f>E758+E759</f>
        <v>0</v>
      </c>
      <c r="F757" s="17">
        <f>F758+F759</f>
        <v>0</v>
      </c>
      <c r="G757" s="17">
        <f t="shared" si="451"/>
        <v>0</v>
      </c>
      <c r="H757" s="17">
        <f>H758+H759</f>
        <v>0</v>
      </c>
      <c r="I757" s="17">
        <f>I758+I759</f>
        <v>0</v>
      </c>
      <c r="J757" s="17">
        <f t="shared" si="452"/>
        <v>0</v>
      </c>
      <c r="K757" s="17">
        <f>K758+K759</f>
        <v>0</v>
      </c>
      <c r="L757" s="17">
        <f>L758+L759</f>
        <v>0</v>
      </c>
      <c r="M757" s="17">
        <f t="shared" si="453"/>
        <v>0</v>
      </c>
      <c r="N757" s="17">
        <f>N758+N759</f>
        <v>0</v>
      </c>
      <c r="O757" s="17">
        <f>O758+O759</f>
        <v>0</v>
      </c>
      <c r="P757" s="17">
        <f t="shared" si="454"/>
        <v>0</v>
      </c>
      <c r="Q757" s="17">
        <f>Q758+Q759</f>
        <v>0</v>
      </c>
      <c r="R757" s="17">
        <f>R758+R759</f>
        <v>0</v>
      </c>
      <c r="S757" s="17">
        <f t="shared" si="455"/>
        <v>0</v>
      </c>
      <c r="T757" s="17">
        <f>T758+T759</f>
        <v>0</v>
      </c>
      <c r="U757" s="17">
        <f>U758+U759</f>
        <v>0</v>
      </c>
      <c r="V757" s="17">
        <f t="shared" si="456"/>
        <v>0</v>
      </c>
      <c r="W757" s="17">
        <f>W758+W759</f>
        <v>0</v>
      </c>
      <c r="X757" s="17">
        <f>X758+X759</f>
        <v>0</v>
      </c>
      <c r="Y757" s="2"/>
      <c r="Z757" s="2"/>
    </row>
    <row r="758" spans="1:26" s="8" customFormat="1" ht="27" thickTop="1" thickBot="1">
      <c r="A758" s="13" t="str">
        <f t="shared" si="457"/>
        <v>b</v>
      </c>
      <c r="B758" s="3"/>
      <c r="C758" s="11" t="s">
        <v>15</v>
      </c>
      <c r="D758" s="19">
        <f t="shared" si="450"/>
        <v>0</v>
      </c>
      <c r="E758" s="19"/>
      <c r="F758" s="19"/>
      <c r="G758" s="19">
        <f t="shared" si="451"/>
        <v>0</v>
      </c>
      <c r="H758" s="19"/>
      <c r="I758" s="19"/>
      <c r="J758" s="19">
        <f t="shared" si="452"/>
        <v>0</v>
      </c>
      <c r="K758" s="19"/>
      <c r="L758" s="19"/>
      <c r="M758" s="19">
        <f t="shared" si="453"/>
        <v>0</v>
      </c>
      <c r="N758" s="19"/>
      <c r="O758" s="19"/>
      <c r="P758" s="19">
        <f t="shared" si="454"/>
        <v>0</v>
      </c>
      <c r="Q758" s="19"/>
      <c r="R758" s="19"/>
      <c r="S758" s="19">
        <f t="shared" si="455"/>
        <v>0</v>
      </c>
      <c r="T758" s="19"/>
      <c r="U758" s="19"/>
      <c r="V758" s="19">
        <f t="shared" si="456"/>
        <v>0</v>
      </c>
      <c r="W758" s="19"/>
      <c r="X758" s="19"/>
      <c r="Y758" s="2"/>
      <c r="Z758" s="2"/>
    </row>
    <row r="759" spans="1:26" s="8" customFormat="1" ht="27" thickTop="1" thickBot="1">
      <c r="A759" s="13" t="str">
        <f t="shared" si="457"/>
        <v>b</v>
      </c>
      <c r="B759" s="3"/>
      <c r="C759" s="11" t="s">
        <v>16</v>
      </c>
      <c r="D759" s="19">
        <f t="shared" si="450"/>
        <v>0</v>
      </c>
      <c r="E759" s="19"/>
      <c r="F759" s="19"/>
      <c r="G759" s="19">
        <f t="shared" si="451"/>
        <v>0</v>
      </c>
      <c r="H759" s="19"/>
      <c r="I759" s="19"/>
      <c r="J759" s="19">
        <f t="shared" si="452"/>
        <v>0</v>
      </c>
      <c r="K759" s="19"/>
      <c r="L759" s="19"/>
      <c r="M759" s="19">
        <f t="shared" si="453"/>
        <v>0</v>
      </c>
      <c r="N759" s="19"/>
      <c r="O759" s="19"/>
      <c r="P759" s="19">
        <f t="shared" si="454"/>
        <v>0</v>
      </c>
      <c r="Q759" s="19"/>
      <c r="R759" s="19"/>
      <c r="S759" s="19">
        <f t="shared" si="455"/>
        <v>0</v>
      </c>
      <c r="T759" s="19"/>
      <c r="U759" s="19"/>
      <c r="V759" s="19">
        <f t="shared" si="456"/>
        <v>0</v>
      </c>
      <c r="W759" s="19"/>
      <c r="X759" s="19"/>
      <c r="Y759" s="2"/>
      <c r="Z759" s="2"/>
    </row>
    <row r="760" spans="1:26" s="8" customFormat="1" ht="16.5" thickTop="1" thickBot="1">
      <c r="A760" s="13" t="str">
        <f t="shared" si="457"/>
        <v>b</v>
      </c>
      <c r="B760" s="3"/>
      <c r="C760" s="10" t="s">
        <v>17</v>
      </c>
      <c r="D760" s="16">
        <f t="shared" si="450"/>
        <v>0</v>
      </c>
      <c r="E760" s="16">
        <v>0</v>
      </c>
      <c r="F760" s="16">
        <v>0</v>
      </c>
      <c r="G760" s="16">
        <f t="shared" si="451"/>
        <v>0</v>
      </c>
      <c r="H760" s="16">
        <v>0</v>
      </c>
      <c r="I760" s="16">
        <v>0</v>
      </c>
      <c r="J760" s="16">
        <f t="shared" si="452"/>
        <v>0</v>
      </c>
      <c r="K760" s="16">
        <v>0</v>
      </c>
      <c r="L760" s="16">
        <v>0</v>
      </c>
      <c r="M760" s="16">
        <f t="shared" si="453"/>
        <v>0</v>
      </c>
      <c r="N760" s="16">
        <v>0</v>
      </c>
      <c r="O760" s="16">
        <v>0</v>
      </c>
      <c r="P760" s="16">
        <f t="shared" si="454"/>
        <v>0</v>
      </c>
      <c r="Q760" s="16">
        <v>0</v>
      </c>
      <c r="R760" s="16">
        <v>0</v>
      </c>
      <c r="S760" s="16">
        <f t="shared" si="455"/>
        <v>0</v>
      </c>
      <c r="T760" s="16">
        <v>0</v>
      </c>
      <c r="U760" s="16">
        <v>0</v>
      </c>
      <c r="V760" s="16">
        <f t="shared" si="456"/>
        <v>0</v>
      </c>
      <c r="W760" s="16">
        <v>0</v>
      </c>
      <c r="X760" s="16">
        <v>0</v>
      </c>
      <c r="Y760" s="2"/>
      <c r="Z760" s="2"/>
    </row>
    <row r="761" spans="1:26" s="8" customFormat="1" ht="16.5" thickTop="1" thickBot="1">
      <c r="A761" s="13" t="str">
        <f t="shared" si="457"/>
        <v>b</v>
      </c>
      <c r="B761" s="3"/>
      <c r="C761" s="10" t="s">
        <v>18</v>
      </c>
      <c r="D761" s="16">
        <f t="shared" si="450"/>
        <v>0</v>
      </c>
      <c r="E761" s="16">
        <v>0</v>
      </c>
      <c r="F761" s="16">
        <v>0</v>
      </c>
      <c r="G761" s="16">
        <f t="shared" si="451"/>
        <v>0</v>
      </c>
      <c r="H761" s="16">
        <v>0</v>
      </c>
      <c r="I761" s="16">
        <v>0</v>
      </c>
      <c r="J761" s="16">
        <f t="shared" si="452"/>
        <v>0</v>
      </c>
      <c r="K761" s="16">
        <v>0</v>
      </c>
      <c r="L761" s="16">
        <v>0</v>
      </c>
      <c r="M761" s="16">
        <f t="shared" si="453"/>
        <v>0</v>
      </c>
      <c r="N761" s="16">
        <v>0</v>
      </c>
      <c r="O761" s="16">
        <v>0</v>
      </c>
      <c r="P761" s="16">
        <f t="shared" si="454"/>
        <v>0</v>
      </c>
      <c r="Q761" s="16">
        <v>0</v>
      </c>
      <c r="R761" s="16">
        <v>0</v>
      </c>
      <c r="S761" s="16">
        <f t="shared" si="455"/>
        <v>0</v>
      </c>
      <c r="T761" s="16">
        <v>0</v>
      </c>
      <c r="U761" s="16">
        <v>0</v>
      </c>
      <c r="V761" s="16">
        <f t="shared" si="456"/>
        <v>0</v>
      </c>
      <c r="W761" s="16">
        <v>0</v>
      </c>
      <c r="X761" s="16">
        <v>0</v>
      </c>
      <c r="Y761" s="2"/>
      <c r="Z761" s="2"/>
    </row>
    <row r="762" spans="1:26" ht="46.5" thickTop="1" thickBot="1">
      <c r="A762" s="13" t="str">
        <f t="shared" si="457"/>
        <v>a</v>
      </c>
      <c r="B762" s="3" t="s">
        <v>72</v>
      </c>
      <c r="C762" s="6" t="s">
        <v>199</v>
      </c>
      <c r="D762" s="14">
        <f t="shared" si="450"/>
        <v>6063789.0900000008</v>
      </c>
      <c r="E762" s="14">
        <f>E765+E774+E775</f>
        <v>6063789.0900000008</v>
      </c>
      <c r="F762" s="14">
        <f>F765+F774+F775</f>
        <v>0</v>
      </c>
      <c r="G762" s="14">
        <f t="shared" si="451"/>
        <v>6500000</v>
      </c>
      <c r="H762" s="14">
        <f>H765+H774+H775</f>
        <v>6500000</v>
      </c>
      <c r="I762" s="14">
        <f>I765+I774+I775</f>
        <v>0</v>
      </c>
      <c r="J762" s="14">
        <f t="shared" si="452"/>
        <v>6500000</v>
      </c>
      <c r="K762" s="14">
        <f>K765+K774+K775</f>
        <v>6500000</v>
      </c>
      <c r="L762" s="14">
        <f>L765+L774+L775</f>
        <v>0</v>
      </c>
      <c r="M762" s="14">
        <f t="shared" si="453"/>
        <v>0</v>
      </c>
      <c r="N762" s="14">
        <f>N765+N774+N775</f>
        <v>0</v>
      </c>
      <c r="O762" s="14">
        <f>O765+O774+O775</f>
        <v>0</v>
      </c>
      <c r="P762" s="14">
        <f t="shared" si="454"/>
        <v>7300000</v>
      </c>
      <c r="Q762" s="14">
        <f>Q765+Q774+Q775</f>
        <v>7300000</v>
      </c>
      <c r="R762" s="14">
        <f>R765+R774+R775</f>
        <v>0</v>
      </c>
      <c r="S762" s="14">
        <f t="shared" si="455"/>
        <v>7300000</v>
      </c>
      <c r="T762" s="14">
        <f>T765+T774+T775</f>
        <v>7300000</v>
      </c>
      <c r="U762" s="14">
        <f>U765+U774+U775</f>
        <v>0</v>
      </c>
      <c r="V762" s="14">
        <f t="shared" si="456"/>
        <v>7300000</v>
      </c>
      <c r="W762" s="14">
        <f>W765+W774+W775</f>
        <v>7300000</v>
      </c>
      <c r="X762" s="14">
        <f>X765+X774+X775</f>
        <v>0</v>
      </c>
      <c r="Y762" s="5" t="s">
        <v>198</v>
      </c>
      <c r="Z762" s="5" t="s">
        <v>197</v>
      </c>
    </row>
    <row r="763" spans="1:26" s="8" customFormat="1" ht="16.5" thickTop="1" thickBot="1">
      <c r="A763" s="13" t="str">
        <f t="shared" si="457"/>
        <v>b</v>
      </c>
      <c r="B763" s="3"/>
      <c r="C763" s="9" t="s">
        <v>12</v>
      </c>
      <c r="D763" s="15">
        <f t="shared" si="450"/>
        <v>0</v>
      </c>
      <c r="E763" s="15">
        <v>0</v>
      </c>
      <c r="F763" s="15">
        <v>0</v>
      </c>
      <c r="G763" s="15">
        <f t="shared" si="451"/>
        <v>0</v>
      </c>
      <c r="H763" s="15">
        <v>0</v>
      </c>
      <c r="I763" s="15">
        <v>0</v>
      </c>
      <c r="J763" s="15">
        <f t="shared" si="452"/>
        <v>0</v>
      </c>
      <c r="K763" s="15">
        <v>0</v>
      </c>
      <c r="L763" s="15">
        <v>0</v>
      </c>
      <c r="M763" s="15">
        <f t="shared" si="453"/>
        <v>0</v>
      </c>
      <c r="N763" s="15">
        <v>0</v>
      </c>
      <c r="O763" s="15">
        <v>0</v>
      </c>
      <c r="P763" s="15">
        <f t="shared" si="454"/>
        <v>0</v>
      </c>
      <c r="Q763" s="15">
        <v>0</v>
      </c>
      <c r="R763" s="15">
        <v>0</v>
      </c>
      <c r="S763" s="15">
        <f t="shared" si="455"/>
        <v>0</v>
      </c>
      <c r="T763" s="15">
        <v>0</v>
      </c>
      <c r="U763" s="15">
        <v>0</v>
      </c>
      <c r="V763" s="15">
        <f t="shared" si="456"/>
        <v>0</v>
      </c>
      <c r="W763" s="15">
        <v>0</v>
      </c>
      <c r="X763" s="15">
        <v>0</v>
      </c>
      <c r="Y763" s="5"/>
      <c r="Z763" s="5"/>
    </row>
    <row r="764" spans="1:26" ht="16.5" thickTop="1" thickBot="1">
      <c r="A764" s="13" t="str">
        <f t="shared" si="457"/>
        <v>a</v>
      </c>
      <c r="B764" s="3" t="s">
        <v>0</v>
      </c>
      <c r="C764" s="9" t="s">
        <v>13</v>
      </c>
      <c r="D764" s="15">
        <f t="shared" si="450"/>
        <v>0</v>
      </c>
      <c r="E764" s="15">
        <v>0</v>
      </c>
      <c r="F764" s="15">
        <v>0</v>
      </c>
      <c r="G764" s="15">
        <f t="shared" si="451"/>
        <v>537</v>
      </c>
      <c r="H764" s="15">
        <v>537</v>
      </c>
      <c r="I764" s="15">
        <v>0</v>
      </c>
      <c r="J764" s="15">
        <f t="shared" si="452"/>
        <v>532</v>
      </c>
      <c r="K764" s="15">
        <v>532</v>
      </c>
      <c r="L764" s="15">
        <v>0</v>
      </c>
      <c r="M764" s="15">
        <f t="shared" si="453"/>
        <v>0</v>
      </c>
      <c r="N764" s="15">
        <v>0</v>
      </c>
      <c r="O764" s="15">
        <v>0</v>
      </c>
      <c r="P764" s="15">
        <f t="shared" si="454"/>
        <v>554</v>
      </c>
      <c r="Q764" s="15">
        <v>554</v>
      </c>
      <c r="R764" s="15">
        <v>0</v>
      </c>
      <c r="S764" s="15">
        <f t="shared" si="455"/>
        <v>554</v>
      </c>
      <c r="T764" s="15">
        <v>554</v>
      </c>
      <c r="U764" s="15">
        <v>0</v>
      </c>
      <c r="V764" s="15">
        <f t="shared" si="456"/>
        <v>554</v>
      </c>
      <c r="W764" s="15">
        <v>554</v>
      </c>
      <c r="X764" s="15">
        <v>0</v>
      </c>
      <c r="Y764" s="2"/>
      <c r="Z764" s="2"/>
    </row>
    <row r="765" spans="1:26" ht="16.5" thickTop="1" thickBot="1">
      <c r="A765" s="13" t="str">
        <f t="shared" si="457"/>
        <v>a</v>
      </c>
      <c r="B765" s="3" t="s">
        <v>0</v>
      </c>
      <c r="C765" s="10" t="s">
        <v>14</v>
      </c>
      <c r="D765" s="16">
        <f t="shared" si="450"/>
        <v>5982081.1900000004</v>
      </c>
      <c r="E765" s="16">
        <f>E766+E767+E768+E769+E770+E771</f>
        <v>5982081.1900000004</v>
      </c>
      <c r="F765" s="16">
        <f>F766+F767+F768+F769+F770+F771</f>
        <v>0</v>
      </c>
      <c r="G765" s="16">
        <f t="shared" si="451"/>
        <v>6395000</v>
      </c>
      <c r="H765" s="16">
        <f>H766+H767+H768+H769+H770+H771</f>
        <v>6395000</v>
      </c>
      <c r="I765" s="16">
        <f>I766+I767+I768+I769+I770+I771</f>
        <v>0</v>
      </c>
      <c r="J765" s="16">
        <f t="shared" si="452"/>
        <v>6395000</v>
      </c>
      <c r="K765" s="16">
        <f>K766+K767+K768+K769+K770+K771</f>
        <v>6395000</v>
      </c>
      <c r="L765" s="16">
        <f>L766+L767+L768+L769+L770+L771</f>
        <v>0</v>
      </c>
      <c r="M765" s="16">
        <f t="shared" si="453"/>
        <v>0</v>
      </c>
      <c r="N765" s="16">
        <f>N766+N767+N768+N769+N770+N771</f>
        <v>0</v>
      </c>
      <c r="O765" s="16">
        <f>O766+O767+O768+O769+O770+O771</f>
        <v>0</v>
      </c>
      <c r="P765" s="16">
        <f t="shared" si="454"/>
        <v>7210000</v>
      </c>
      <c r="Q765" s="16">
        <f>Q766+Q767+Q768+Q769+Q770+Q771</f>
        <v>7210000</v>
      </c>
      <c r="R765" s="16">
        <f>R766+R767+R768+R769+R770+R771</f>
        <v>0</v>
      </c>
      <c r="S765" s="16">
        <f t="shared" si="455"/>
        <v>7210000</v>
      </c>
      <c r="T765" s="16">
        <f>T766+T767+T768+T769+T770+T771</f>
        <v>7210000</v>
      </c>
      <c r="U765" s="16">
        <f>U766+U767+U768+U769+U770+U771</f>
        <v>0</v>
      </c>
      <c r="V765" s="16">
        <f t="shared" si="456"/>
        <v>7210000</v>
      </c>
      <c r="W765" s="16">
        <f>W766+W767+W768+W769+W770+W771</f>
        <v>7210000</v>
      </c>
      <c r="X765" s="16">
        <f>X766+X767+X768+X769+X770+X771</f>
        <v>0</v>
      </c>
      <c r="Y765" s="2"/>
      <c r="Z765" s="2"/>
    </row>
    <row r="766" spans="1:26" s="8" customFormat="1" ht="16.5" thickTop="1" thickBot="1">
      <c r="A766" s="13" t="str">
        <f t="shared" si="457"/>
        <v>b</v>
      </c>
      <c r="B766" s="3"/>
      <c r="C766" s="4" t="s">
        <v>182</v>
      </c>
      <c r="D766" s="17">
        <f t="shared" si="450"/>
        <v>0</v>
      </c>
      <c r="E766" s="17"/>
      <c r="F766" s="17"/>
      <c r="G766" s="17">
        <f t="shared" si="451"/>
        <v>0</v>
      </c>
      <c r="H766" s="17"/>
      <c r="I766" s="17"/>
      <c r="J766" s="17">
        <f t="shared" si="452"/>
        <v>0</v>
      </c>
      <c r="K766" s="17"/>
      <c r="L766" s="17"/>
      <c r="M766" s="17">
        <f t="shared" si="453"/>
        <v>0</v>
      </c>
      <c r="N766" s="17"/>
      <c r="O766" s="17"/>
      <c r="P766" s="17">
        <f t="shared" si="454"/>
        <v>0</v>
      </c>
      <c r="Q766" s="17"/>
      <c r="R766" s="17"/>
      <c r="S766" s="17">
        <f t="shared" si="455"/>
        <v>0</v>
      </c>
      <c r="T766" s="17"/>
      <c r="U766" s="17"/>
      <c r="V766" s="17">
        <f t="shared" si="456"/>
        <v>0</v>
      </c>
      <c r="W766" s="17"/>
      <c r="X766" s="17"/>
      <c r="Y766" s="2"/>
      <c r="Z766" s="2"/>
    </row>
    <row r="767" spans="1:26" ht="16.5" thickTop="1" thickBot="1">
      <c r="A767" s="13" t="str">
        <f t="shared" si="457"/>
        <v>a</v>
      </c>
      <c r="B767" s="3" t="s">
        <v>0</v>
      </c>
      <c r="C767" s="4" t="s">
        <v>133</v>
      </c>
      <c r="D767" s="17">
        <f t="shared" si="450"/>
        <v>5865937.7800000003</v>
      </c>
      <c r="E767" s="17">
        <v>5865937.7800000003</v>
      </c>
      <c r="F767" s="17"/>
      <c r="G767" s="17">
        <f t="shared" si="451"/>
        <v>6316000</v>
      </c>
      <c r="H767" s="17">
        <v>6316000</v>
      </c>
      <c r="I767" s="17"/>
      <c r="J767" s="17">
        <f t="shared" si="452"/>
        <v>6309000</v>
      </c>
      <c r="K767" s="17">
        <v>6309000</v>
      </c>
      <c r="L767" s="17"/>
      <c r="M767" s="17">
        <f t="shared" si="453"/>
        <v>0</v>
      </c>
      <c r="N767" s="17"/>
      <c r="O767" s="17"/>
      <c r="P767" s="17">
        <f t="shared" si="454"/>
        <v>7128000</v>
      </c>
      <c r="Q767" s="17">
        <v>7128000</v>
      </c>
      <c r="R767" s="17"/>
      <c r="S767" s="17">
        <f t="shared" si="455"/>
        <v>7128000</v>
      </c>
      <c r="T767" s="17">
        <v>7128000</v>
      </c>
      <c r="U767" s="17"/>
      <c r="V767" s="17">
        <f t="shared" si="456"/>
        <v>7128000</v>
      </c>
      <c r="W767" s="17">
        <v>7128000</v>
      </c>
      <c r="X767" s="17"/>
      <c r="Y767" s="2"/>
      <c r="Z767" s="2"/>
    </row>
    <row r="768" spans="1:26" s="8" customFormat="1" ht="16.5" thickTop="1" thickBot="1">
      <c r="A768" s="13" t="str">
        <f t="shared" si="457"/>
        <v>b</v>
      </c>
      <c r="B768" s="3"/>
      <c r="C768" s="4" t="s">
        <v>132</v>
      </c>
      <c r="D768" s="17">
        <f t="shared" si="450"/>
        <v>0</v>
      </c>
      <c r="E768" s="17"/>
      <c r="F768" s="17"/>
      <c r="G768" s="17">
        <f t="shared" si="451"/>
        <v>0</v>
      </c>
      <c r="H768" s="17"/>
      <c r="I768" s="17"/>
      <c r="J768" s="17">
        <f t="shared" si="452"/>
        <v>0</v>
      </c>
      <c r="K768" s="17"/>
      <c r="L768" s="17"/>
      <c r="M768" s="17">
        <f t="shared" si="453"/>
        <v>0</v>
      </c>
      <c r="N768" s="17"/>
      <c r="O768" s="17"/>
      <c r="P768" s="17">
        <f t="shared" si="454"/>
        <v>0</v>
      </c>
      <c r="Q768" s="17"/>
      <c r="R768" s="17"/>
      <c r="S768" s="17">
        <f t="shared" si="455"/>
        <v>0</v>
      </c>
      <c r="T768" s="17"/>
      <c r="U768" s="17"/>
      <c r="V768" s="17">
        <f t="shared" si="456"/>
        <v>0</v>
      </c>
      <c r="W768" s="17"/>
      <c r="X768" s="17"/>
      <c r="Y768" s="2"/>
      <c r="Z768" s="2"/>
    </row>
    <row r="769" spans="1:26" s="8" customFormat="1" ht="16.5" thickTop="1" thickBot="1">
      <c r="A769" s="13" t="str">
        <f t="shared" si="457"/>
        <v>b</v>
      </c>
      <c r="B769" s="3"/>
      <c r="C769" s="4" t="s">
        <v>148</v>
      </c>
      <c r="D769" s="17">
        <f t="shared" si="450"/>
        <v>0</v>
      </c>
      <c r="E769" s="17"/>
      <c r="F769" s="17"/>
      <c r="G769" s="17">
        <f t="shared" si="451"/>
        <v>0</v>
      </c>
      <c r="H769" s="17"/>
      <c r="I769" s="17"/>
      <c r="J769" s="17">
        <f t="shared" si="452"/>
        <v>0</v>
      </c>
      <c r="K769" s="17"/>
      <c r="L769" s="17"/>
      <c r="M769" s="17">
        <f t="shared" si="453"/>
        <v>0</v>
      </c>
      <c r="N769" s="17"/>
      <c r="O769" s="17"/>
      <c r="P769" s="17">
        <f t="shared" si="454"/>
        <v>0</v>
      </c>
      <c r="Q769" s="17"/>
      <c r="R769" s="17"/>
      <c r="S769" s="17">
        <f t="shared" si="455"/>
        <v>0</v>
      </c>
      <c r="T769" s="17"/>
      <c r="U769" s="17"/>
      <c r="V769" s="17">
        <f t="shared" si="456"/>
        <v>0</v>
      </c>
      <c r="W769" s="17"/>
      <c r="X769" s="17"/>
      <c r="Y769" s="2"/>
      <c r="Z769" s="2"/>
    </row>
    <row r="770" spans="1:26" ht="16.5" thickTop="1" thickBot="1">
      <c r="A770" s="13" t="str">
        <f t="shared" si="457"/>
        <v>a</v>
      </c>
      <c r="B770" s="3" t="s">
        <v>0</v>
      </c>
      <c r="C770" s="4" t="s">
        <v>134</v>
      </c>
      <c r="D770" s="17">
        <f t="shared" ref="D770:D775" si="458">E770+F770</f>
        <v>31600.5</v>
      </c>
      <c r="E770" s="17">
        <v>31600.5</v>
      </c>
      <c r="F770" s="17"/>
      <c r="G770" s="17">
        <f t="shared" ref="G770:G775" si="459">H770+I770</f>
        <v>30000</v>
      </c>
      <c r="H770" s="17">
        <v>30000</v>
      </c>
      <c r="I770" s="17"/>
      <c r="J770" s="17">
        <f t="shared" ref="J770:J775" si="460">K770+L770</f>
        <v>37000</v>
      </c>
      <c r="K770" s="17">
        <v>37000</v>
      </c>
      <c r="L770" s="17"/>
      <c r="M770" s="17">
        <f t="shared" ref="M770:M775" si="461">N770+O770</f>
        <v>0</v>
      </c>
      <c r="N770" s="17"/>
      <c r="O770" s="17"/>
      <c r="P770" s="17">
        <f t="shared" ref="P770:P775" si="462">Q770+R770</f>
        <v>30000</v>
      </c>
      <c r="Q770" s="17">
        <v>30000</v>
      </c>
      <c r="R770" s="17"/>
      <c r="S770" s="17">
        <f t="shared" ref="S770:S775" si="463">T770+U770</f>
        <v>30000</v>
      </c>
      <c r="T770" s="17">
        <v>30000</v>
      </c>
      <c r="U770" s="17"/>
      <c r="V770" s="17">
        <f t="shared" ref="V770:V775" si="464">W770+X770</f>
        <v>30000</v>
      </c>
      <c r="W770" s="17">
        <v>30000</v>
      </c>
      <c r="X770" s="17"/>
      <c r="Y770" s="2"/>
      <c r="Z770" s="2"/>
    </row>
    <row r="771" spans="1:26" ht="16.5" thickTop="1" thickBot="1">
      <c r="A771" s="13" t="str">
        <f t="shared" si="457"/>
        <v>a</v>
      </c>
      <c r="B771" s="3" t="s">
        <v>0</v>
      </c>
      <c r="C771" s="4" t="s">
        <v>129</v>
      </c>
      <c r="D771" s="17">
        <f t="shared" si="458"/>
        <v>84542.91</v>
      </c>
      <c r="E771" s="17">
        <f>E772+E773</f>
        <v>84542.91</v>
      </c>
      <c r="F771" s="17">
        <f>F772+F773</f>
        <v>0</v>
      </c>
      <c r="G771" s="17">
        <f t="shared" si="459"/>
        <v>49000</v>
      </c>
      <c r="H771" s="17">
        <f>H772+H773</f>
        <v>49000</v>
      </c>
      <c r="I771" s="17">
        <f>I772+I773</f>
        <v>0</v>
      </c>
      <c r="J771" s="17">
        <f t="shared" si="460"/>
        <v>49000</v>
      </c>
      <c r="K771" s="17">
        <f>K772+K773</f>
        <v>49000</v>
      </c>
      <c r="L771" s="17">
        <f>L772+L773</f>
        <v>0</v>
      </c>
      <c r="M771" s="17">
        <f t="shared" si="461"/>
        <v>0</v>
      </c>
      <c r="N771" s="17">
        <f>N772+N773</f>
        <v>0</v>
      </c>
      <c r="O771" s="17">
        <f>O772+O773</f>
        <v>0</v>
      </c>
      <c r="P771" s="17">
        <f t="shared" si="462"/>
        <v>52000</v>
      </c>
      <c r="Q771" s="17">
        <f>Q772+Q773</f>
        <v>52000</v>
      </c>
      <c r="R771" s="17">
        <f>R772+R773</f>
        <v>0</v>
      </c>
      <c r="S771" s="17">
        <f t="shared" si="463"/>
        <v>52000</v>
      </c>
      <c r="T771" s="17">
        <f>T772+T773</f>
        <v>52000</v>
      </c>
      <c r="U771" s="17">
        <f>U772+U773</f>
        <v>0</v>
      </c>
      <c r="V771" s="17">
        <f t="shared" si="464"/>
        <v>52000</v>
      </c>
      <c r="W771" s="17">
        <f>W772+W773</f>
        <v>52000</v>
      </c>
      <c r="X771" s="17">
        <f>X772+X773</f>
        <v>0</v>
      </c>
      <c r="Y771" s="2"/>
      <c r="Z771" s="2"/>
    </row>
    <row r="772" spans="1:26" ht="27" thickTop="1" thickBot="1">
      <c r="A772" s="13" t="str">
        <f t="shared" si="457"/>
        <v>a</v>
      </c>
      <c r="B772" s="3" t="s">
        <v>0</v>
      </c>
      <c r="C772" s="11" t="s">
        <v>15</v>
      </c>
      <c r="D772" s="19">
        <f t="shared" si="458"/>
        <v>84542.91</v>
      </c>
      <c r="E772" s="19">
        <v>84542.91</v>
      </c>
      <c r="F772" s="19"/>
      <c r="G772" s="19">
        <f t="shared" si="459"/>
        <v>49000</v>
      </c>
      <c r="H772" s="19">
        <v>49000</v>
      </c>
      <c r="I772" s="19"/>
      <c r="J772" s="19">
        <f t="shared" si="460"/>
        <v>49000</v>
      </c>
      <c r="K772" s="19">
        <v>49000</v>
      </c>
      <c r="L772" s="19"/>
      <c r="M772" s="19">
        <f t="shared" si="461"/>
        <v>0</v>
      </c>
      <c r="N772" s="19"/>
      <c r="O772" s="19"/>
      <c r="P772" s="19">
        <f t="shared" si="462"/>
        <v>52000</v>
      </c>
      <c r="Q772" s="19">
        <v>52000</v>
      </c>
      <c r="R772" s="19"/>
      <c r="S772" s="19">
        <f t="shared" si="463"/>
        <v>52000</v>
      </c>
      <c r="T772" s="19">
        <v>52000</v>
      </c>
      <c r="U772" s="19"/>
      <c r="V772" s="19">
        <f t="shared" si="464"/>
        <v>52000</v>
      </c>
      <c r="W772" s="19">
        <v>52000</v>
      </c>
      <c r="X772" s="19"/>
      <c r="Y772" s="2"/>
      <c r="Z772" s="2"/>
    </row>
    <row r="773" spans="1:26" s="8" customFormat="1" ht="27" thickTop="1" thickBot="1">
      <c r="A773" s="13" t="str">
        <f t="shared" si="457"/>
        <v>b</v>
      </c>
      <c r="B773" s="3"/>
      <c r="C773" s="11" t="s">
        <v>16</v>
      </c>
      <c r="D773" s="19">
        <f t="shared" si="458"/>
        <v>0</v>
      </c>
      <c r="E773" s="19"/>
      <c r="F773" s="19"/>
      <c r="G773" s="19">
        <f t="shared" si="459"/>
        <v>0</v>
      </c>
      <c r="H773" s="19"/>
      <c r="I773" s="19"/>
      <c r="J773" s="19">
        <f t="shared" si="460"/>
        <v>0</v>
      </c>
      <c r="K773" s="19"/>
      <c r="L773" s="19"/>
      <c r="M773" s="19">
        <f t="shared" si="461"/>
        <v>0</v>
      </c>
      <c r="N773" s="19"/>
      <c r="O773" s="19"/>
      <c r="P773" s="19">
        <f t="shared" si="462"/>
        <v>0</v>
      </c>
      <c r="Q773" s="19"/>
      <c r="R773" s="19"/>
      <c r="S773" s="19">
        <f t="shared" si="463"/>
        <v>0</v>
      </c>
      <c r="T773" s="19"/>
      <c r="U773" s="19"/>
      <c r="V773" s="19">
        <f t="shared" si="464"/>
        <v>0</v>
      </c>
      <c r="W773" s="19"/>
      <c r="X773" s="19"/>
      <c r="Y773" s="2"/>
      <c r="Z773" s="2"/>
    </row>
    <row r="774" spans="1:26" ht="16.5" thickTop="1" thickBot="1">
      <c r="A774" s="13" t="str">
        <f t="shared" si="457"/>
        <v>a</v>
      </c>
      <c r="B774" s="3" t="s">
        <v>0</v>
      </c>
      <c r="C774" s="10" t="s">
        <v>17</v>
      </c>
      <c r="D774" s="16">
        <f t="shared" si="458"/>
        <v>81707.899999999994</v>
      </c>
      <c r="E774" s="16">
        <v>81707.899999999994</v>
      </c>
      <c r="F774" s="16">
        <v>0</v>
      </c>
      <c r="G774" s="16">
        <f t="shared" si="459"/>
        <v>105000</v>
      </c>
      <c r="H774" s="16">
        <v>105000</v>
      </c>
      <c r="I774" s="16">
        <v>0</v>
      </c>
      <c r="J774" s="16">
        <f t="shared" si="460"/>
        <v>105000</v>
      </c>
      <c r="K774" s="16">
        <v>105000</v>
      </c>
      <c r="L774" s="16">
        <v>0</v>
      </c>
      <c r="M774" s="16">
        <f t="shared" si="461"/>
        <v>0</v>
      </c>
      <c r="N774" s="16">
        <v>0</v>
      </c>
      <c r="O774" s="16">
        <v>0</v>
      </c>
      <c r="P774" s="16">
        <f t="shared" si="462"/>
        <v>90000</v>
      </c>
      <c r="Q774" s="16">
        <v>90000</v>
      </c>
      <c r="R774" s="16">
        <v>0</v>
      </c>
      <c r="S774" s="16">
        <f t="shared" si="463"/>
        <v>90000</v>
      </c>
      <c r="T774" s="16">
        <v>90000</v>
      </c>
      <c r="U774" s="16">
        <v>0</v>
      </c>
      <c r="V774" s="16">
        <f t="shared" si="464"/>
        <v>90000</v>
      </c>
      <c r="W774" s="16">
        <v>90000</v>
      </c>
      <c r="X774" s="16">
        <v>0</v>
      </c>
      <c r="Y774" s="2"/>
      <c r="Z774" s="2"/>
    </row>
    <row r="775" spans="1:26" s="8" customFormat="1" ht="16.5" thickTop="1" thickBot="1">
      <c r="A775" s="13" t="str">
        <f t="shared" si="457"/>
        <v>b</v>
      </c>
      <c r="B775" s="3"/>
      <c r="C775" s="10" t="s">
        <v>18</v>
      </c>
      <c r="D775" s="16">
        <f t="shared" si="458"/>
        <v>0</v>
      </c>
      <c r="E775" s="16">
        <v>0</v>
      </c>
      <c r="F775" s="16">
        <v>0</v>
      </c>
      <c r="G775" s="16">
        <f t="shared" si="459"/>
        <v>0</v>
      </c>
      <c r="H775" s="16">
        <v>0</v>
      </c>
      <c r="I775" s="16">
        <v>0</v>
      </c>
      <c r="J775" s="16">
        <f t="shared" si="460"/>
        <v>0</v>
      </c>
      <c r="K775" s="16">
        <v>0</v>
      </c>
      <c r="L775" s="16">
        <v>0</v>
      </c>
      <c r="M775" s="16">
        <f t="shared" si="461"/>
        <v>0</v>
      </c>
      <c r="N775" s="16">
        <v>0</v>
      </c>
      <c r="O775" s="16">
        <v>0</v>
      </c>
      <c r="P775" s="16">
        <f t="shared" si="462"/>
        <v>0</v>
      </c>
      <c r="Q775" s="16">
        <v>0</v>
      </c>
      <c r="R775" s="16">
        <v>0</v>
      </c>
      <c r="S775" s="16">
        <f t="shared" si="463"/>
        <v>0</v>
      </c>
      <c r="T775" s="16">
        <v>0</v>
      </c>
      <c r="U775" s="16">
        <v>0</v>
      </c>
      <c r="V775" s="16">
        <f t="shared" si="464"/>
        <v>0</v>
      </c>
      <c r="W775" s="16">
        <v>0</v>
      </c>
      <c r="X775" s="16">
        <v>0</v>
      </c>
      <c r="Y775" s="2"/>
      <c r="Z775" s="2"/>
    </row>
    <row r="776" spans="1:26" ht="16.5" thickTop="1" thickBot="1">
      <c r="A776" s="13" t="str">
        <f t="shared" si="457"/>
        <v>a</v>
      </c>
      <c r="B776" s="3" t="s">
        <v>73</v>
      </c>
      <c r="C776" s="6" t="s">
        <v>196</v>
      </c>
      <c r="D776" s="14">
        <f>D790+D804+D1126+D1322</f>
        <v>1012287265.1799999</v>
      </c>
      <c r="E776" s="14">
        <f t="shared" ref="E776:X776" si="465">E790+E804+E1126+E1322</f>
        <v>1012217753.6999999</v>
      </c>
      <c r="F776" s="14">
        <f t="shared" si="465"/>
        <v>69511.48</v>
      </c>
      <c r="G776" s="14">
        <f t="shared" si="465"/>
        <v>1044565000</v>
      </c>
      <c r="H776" s="14">
        <f t="shared" si="465"/>
        <v>1044565000</v>
      </c>
      <c r="I776" s="14">
        <f t="shared" si="465"/>
        <v>0</v>
      </c>
      <c r="J776" s="14">
        <f t="shared" si="465"/>
        <v>1044253000</v>
      </c>
      <c r="K776" s="14">
        <f t="shared" si="465"/>
        <v>1044153000</v>
      </c>
      <c r="L776" s="14">
        <f t="shared" si="465"/>
        <v>100000</v>
      </c>
      <c r="M776" s="14">
        <f t="shared" ref="M776:O776" si="466">M790+M804+M1126+M1322</f>
        <v>0</v>
      </c>
      <c r="N776" s="14">
        <f t="shared" si="466"/>
        <v>0</v>
      </c>
      <c r="O776" s="14">
        <f t="shared" si="466"/>
        <v>0</v>
      </c>
      <c r="P776" s="14">
        <f t="shared" si="465"/>
        <v>999513000</v>
      </c>
      <c r="Q776" s="14">
        <f t="shared" si="465"/>
        <v>1096000000</v>
      </c>
      <c r="R776" s="14">
        <f t="shared" si="465"/>
        <v>0</v>
      </c>
      <c r="S776" s="14">
        <f t="shared" ref="S776:U776" si="467">S790+S804+S1126+S1322</f>
        <v>0</v>
      </c>
      <c r="T776" s="14">
        <f t="shared" si="467"/>
        <v>0</v>
      </c>
      <c r="U776" s="14">
        <f t="shared" si="467"/>
        <v>0</v>
      </c>
      <c r="V776" s="14">
        <f t="shared" si="465"/>
        <v>0</v>
      </c>
      <c r="W776" s="14">
        <f t="shared" si="465"/>
        <v>0</v>
      </c>
      <c r="X776" s="14">
        <f t="shared" si="465"/>
        <v>0</v>
      </c>
      <c r="Y776" s="5"/>
      <c r="Z776" s="5" t="s">
        <v>0</v>
      </c>
    </row>
    <row r="777" spans="1:26" s="8" customFormat="1" ht="16.5" thickTop="1" thickBot="1">
      <c r="A777" s="13" t="str">
        <f t="shared" si="457"/>
        <v>b</v>
      </c>
      <c r="B777" s="3"/>
      <c r="C777" s="9" t="s">
        <v>12</v>
      </c>
      <c r="D777" s="15">
        <f t="shared" ref="D777:X789" si="468">D791+D805+D1127+D1323</f>
        <v>0</v>
      </c>
      <c r="E777" s="15">
        <f t="shared" si="468"/>
        <v>0</v>
      </c>
      <c r="F777" s="15">
        <f t="shared" si="468"/>
        <v>0</v>
      </c>
      <c r="G777" s="15">
        <f t="shared" si="468"/>
        <v>0</v>
      </c>
      <c r="H777" s="15">
        <f t="shared" si="468"/>
        <v>0</v>
      </c>
      <c r="I777" s="15">
        <f t="shared" si="468"/>
        <v>0</v>
      </c>
      <c r="J777" s="15">
        <f t="shared" si="468"/>
        <v>0</v>
      </c>
      <c r="K777" s="15">
        <f t="shared" si="468"/>
        <v>0</v>
      </c>
      <c r="L777" s="15">
        <f t="shared" si="468"/>
        <v>0</v>
      </c>
      <c r="M777" s="15">
        <f t="shared" ref="M777:O777" si="469">M791+M805+M1127+M1323</f>
        <v>0</v>
      </c>
      <c r="N777" s="15">
        <f t="shared" si="469"/>
        <v>0</v>
      </c>
      <c r="O777" s="15">
        <f t="shared" si="469"/>
        <v>0</v>
      </c>
      <c r="P777" s="15">
        <f t="shared" si="468"/>
        <v>0</v>
      </c>
      <c r="Q777" s="15">
        <f t="shared" si="468"/>
        <v>0</v>
      </c>
      <c r="R777" s="15">
        <f t="shared" si="468"/>
        <v>0</v>
      </c>
      <c r="S777" s="15">
        <f t="shared" ref="S777:U777" si="470">S791+S805+S1127+S1323</f>
        <v>0</v>
      </c>
      <c r="T777" s="15">
        <f t="shared" si="470"/>
        <v>0</v>
      </c>
      <c r="U777" s="15">
        <f t="shared" si="470"/>
        <v>0</v>
      </c>
      <c r="V777" s="15">
        <f t="shared" si="468"/>
        <v>0</v>
      </c>
      <c r="W777" s="15">
        <f t="shared" si="468"/>
        <v>0</v>
      </c>
      <c r="X777" s="15">
        <f t="shared" si="468"/>
        <v>0</v>
      </c>
      <c r="Y777" s="5"/>
      <c r="Z777" s="5"/>
    </row>
    <row r="778" spans="1:26" ht="16.5" thickTop="1" thickBot="1">
      <c r="A778" s="13" t="str">
        <f t="shared" si="457"/>
        <v>a</v>
      </c>
      <c r="B778" s="3" t="s">
        <v>0</v>
      </c>
      <c r="C778" s="9" t="s">
        <v>13</v>
      </c>
      <c r="D778" s="15">
        <f t="shared" si="468"/>
        <v>3550</v>
      </c>
      <c r="E778" s="15">
        <f t="shared" si="468"/>
        <v>3550</v>
      </c>
      <c r="F778" s="15">
        <f t="shared" si="468"/>
        <v>0</v>
      </c>
      <c r="G778" s="15">
        <f t="shared" si="468"/>
        <v>3728</v>
      </c>
      <c r="H778" s="15">
        <f t="shared" si="468"/>
        <v>3728</v>
      </c>
      <c r="I778" s="15">
        <f t="shared" si="468"/>
        <v>0</v>
      </c>
      <c r="J778" s="15">
        <f t="shared" si="468"/>
        <v>0</v>
      </c>
      <c r="K778" s="15">
        <f t="shared" si="468"/>
        <v>0</v>
      </c>
      <c r="L778" s="15">
        <f t="shared" si="468"/>
        <v>0</v>
      </c>
      <c r="M778" s="15">
        <f t="shared" ref="M778:O778" si="471">M792+M806+M1128+M1324</f>
        <v>0</v>
      </c>
      <c r="N778" s="15">
        <f t="shared" si="471"/>
        <v>0</v>
      </c>
      <c r="O778" s="15">
        <f t="shared" si="471"/>
        <v>0</v>
      </c>
      <c r="P778" s="15">
        <f t="shared" si="468"/>
        <v>63</v>
      </c>
      <c r="Q778" s="15">
        <f t="shared" si="468"/>
        <v>3633</v>
      </c>
      <c r="R778" s="15">
        <f t="shared" si="468"/>
        <v>0</v>
      </c>
      <c r="S778" s="15">
        <f t="shared" ref="S778:U778" si="472">S792+S806+S1128+S1324</f>
        <v>0</v>
      </c>
      <c r="T778" s="15">
        <f t="shared" si="472"/>
        <v>0</v>
      </c>
      <c r="U778" s="15">
        <f t="shared" si="472"/>
        <v>0</v>
      </c>
      <c r="V778" s="15">
        <f t="shared" si="468"/>
        <v>0</v>
      </c>
      <c r="W778" s="15">
        <f t="shared" si="468"/>
        <v>0</v>
      </c>
      <c r="X778" s="15">
        <f t="shared" si="468"/>
        <v>0</v>
      </c>
      <c r="Y778" s="2"/>
      <c r="Z778" s="2"/>
    </row>
    <row r="779" spans="1:26" ht="16.5" thickTop="1" thickBot="1">
      <c r="A779" s="13" t="str">
        <f t="shared" si="457"/>
        <v>a</v>
      </c>
      <c r="B779" s="3" t="s">
        <v>0</v>
      </c>
      <c r="C779" s="10" t="s">
        <v>14</v>
      </c>
      <c r="D779" s="16">
        <f t="shared" si="468"/>
        <v>1010939349.6400001</v>
      </c>
      <c r="E779" s="16">
        <f t="shared" si="468"/>
        <v>1010873880.4200001</v>
      </c>
      <c r="F779" s="16">
        <f t="shared" si="468"/>
        <v>65469.22</v>
      </c>
      <c r="G779" s="16">
        <f t="shared" si="468"/>
        <v>1044332000</v>
      </c>
      <c r="H779" s="16">
        <f t="shared" si="468"/>
        <v>1044332000</v>
      </c>
      <c r="I779" s="16">
        <f t="shared" si="468"/>
        <v>0</v>
      </c>
      <c r="J779" s="16">
        <f t="shared" si="468"/>
        <v>1043941700</v>
      </c>
      <c r="K779" s="16">
        <f t="shared" si="468"/>
        <v>1043841700</v>
      </c>
      <c r="L779" s="16">
        <f t="shared" si="468"/>
        <v>100000</v>
      </c>
      <c r="M779" s="16">
        <f t="shared" ref="M779:O779" si="473">M793+M807+M1129+M1325</f>
        <v>0</v>
      </c>
      <c r="N779" s="16">
        <f t="shared" si="473"/>
        <v>0</v>
      </c>
      <c r="O779" s="16">
        <f t="shared" si="473"/>
        <v>0</v>
      </c>
      <c r="P779" s="16">
        <f t="shared" si="468"/>
        <v>0</v>
      </c>
      <c r="Q779" s="16">
        <f t="shared" si="468"/>
        <v>0</v>
      </c>
      <c r="R779" s="16">
        <f t="shared" si="468"/>
        <v>0</v>
      </c>
      <c r="S779" s="16">
        <f t="shared" ref="S779:U779" si="474">S793+S807+S1129+S1325</f>
        <v>0</v>
      </c>
      <c r="T779" s="16">
        <f t="shared" si="474"/>
        <v>0</v>
      </c>
      <c r="U779" s="16">
        <f t="shared" si="474"/>
        <v>0</v>
      </c>
      <c r="V779" s="16">
        <f t="shared" si="468"/>
        <v>0</v>
      </c>
      <c r="W779" s="16">
        <f t="shared" si="468"/>
        <v>0</v>
      </c>
      <c r="X779" s="16">
        <f t="shared" si="468"/>
        <v>0</v>
      </c>
      <c r="Y779" s="2"/>
      <c r="Z779" s="2"/>
    </row>
    <row r="780" spans="1:26" ht="16.5" thickTop="1" thickBot="1">
      <c r="A780" s="13" t="str">
        <f t="shared" si="457"/>
        <v>b</v>
      </c>
      <c r="B780" s="3" t="s">
        <v>0</v>
      </c>
      <c r="C780" s="4" t="s">
        <v>182</v>
      </c>
      <c r="D780" s="17">
        <f t="shared" si="468"/>
        <v>0</v>
      </c>
      <c r="E780" s="17">
        <f t="shared" si="468"/>
        <v>0</v>
      </c>
      <c r="F780" s="17">
        <f t="shared" si="468"/>
        <v>0</v>
      </c>
      <c r="G780" s="17">
        <f t="shared" si="468"/>
        <v>0</v>
      </c>
      <c r="H780" s="17">
        <f t="shared" si="468"/>
        <v>0</v>
      </c>
      <c r="I780" s="17">
        <f t="shared" si="468"/>
        <v>0</v>
      </c>
      <c r="J780" s="17">
        <f t="shared" si="468"/>
        <v>0</v>
      </c>
      <c r="K780" s="17">
        <f t="shared" si="468"/>
        <v>0</v>
      </c>
      <c r="L780" s="17">
        <f t="shared" si="468"/>
        <v>0</v>
      </c>
      <c r="M780" s="17">
        <f t="shared" ref="M780:O780" si="475">M794+M808+M1130+M1326</f>
        <v>0</v>
      </c>
      <c r="N780" s="17">
        <f t="shared" si="475"/>
        <v>0</v>
      </c>
      <c r="O780" s="17">
        <f t="shared" si="475"/>
        <v>0</v>
      </c>
      <c r="P780" s="17">
        <f t="shared" si="468"/>
        <v>0</v>
      </c>
      <c r="Q780" s="17">
        <f t="shared" si="468"/>
        <v>0</v>
      </c>
      <c r="R780" s="17">
        <f t="shared" si="468"/>
        <v>0</v>
      </c>
      <c r="S780" s="17">
        <f t="shared" ref="S780:U780" si="476">S794+S808+S1130+S1326</f>
        <v>0</v>
      </c>
      <c r="T780" s="17">
        <f t="shared" si="476"/>
        <v>0</v>
      </c>
      <c r="U780" s="17">
        <f t="shared" si="476"/>
        <v>0</v>
      </c>
      <c r="V780" s="17">
        <f t="shared" si="468"/>
        <v>0</v>
      </c>
      <c r="W780" s="17">
        <f t="shared" si="468"/>
        <v>0</v>
      </c>
      <c r="X780" s="17">
        <f t="shared" si="468"/>
        <v>0</v>
      </c>
      <c r="Y780" s="2"/>
      <c r="Z780" s="2"/>
    </row>
    <row r="781" spans="1:26" ht="16.5" thickTop="1" thickBot="1">
      <c r="A781" s="13" t="str">
        <f t="shared" si="457"/>
        <v>a</v>
      </c>
      <c r="B781" s="3" t="s">
        <v>0</v>
      </c>
      <c r="C781" s="4" t="s">
        <v>133</v>
      </c>
      <c r="D781" s="17">
        <f t="shared" si="468"/>
        <v>72581304.680000007</v>
      </c>
      <c r="E781" s="17">
        <f t="shared" si="468"/>
        <v>72515835.460000008</v>
      </c>
      <c r="F781" s="17">
        <f t="shared" si="468"/>
        <v>65469.22</v>
      </c>
      <c r="G781" s="17">
        <f t="shared" si="468"/>
        <v>84957000</v>
      </c>
      <c r="H781" s="17">
        <f t="shared" si="468"/>
        <v>84957000</v>
      </c>
      <c r="I781" s="17">
        <f t="shared" si="468"/>
        <v>0</v>
      </c>
      <c r="J781" s="17">
        <f t="shared" si="468"/>
        <v>85229050</v>
      </c>
      <c r="K781" s="17">
        <f t="shared" si="468"/>
        <v>85129050</v>
      </c>
      <c r="L781" s="17">
        <f t="shared" si="468"/>
        <v>100000</v>
      </c>
      <c r="M781" s="17">
        <f t="shared" ref="M781:O781" si="477">M795+M809+M1131+M1327</f>
        <v>0</v>
      </c>
      <c r="N781" s="17">
        <f t="shared" si="477"/>
        <v>0</v>
      </c>
      <c r="O781" s="17">
        <f t="shared" si="477"/>
        <v>0</v>
      </c>
      <c r="P781" s="17">
        <f t="shared" si="468"/>
        <v>0</v>
      </c>
      <c r="Q781" s="17">
        <f t="shared" si="468"/>
        <v>0</v>
      </c>
      <c r="R781" s="17">
        <f t="shared" si="468"/>
        <v>0</v>
      </c>
      <c r="S781" s="17">
        <f t="shared" ref="S781:U781" si="478">S795+S809+S1131+S1327</f>
        <v>0</v>
      </c>
      <c r="T781" s="17">
        <f t="shared" si="478"/>
        <v>0</v>
      </c>
      <c r="U781" s="17">
        <f t="shared" si="478"/>
        <v>0</v>
      </c>
      <c r="V781" s="17">
        <f t="shared" si="468"/>
        <v>0</v>
      </c>
      <c r="W781" s="17">
        <f t="shared" si="468"/>
        <v>0</v>
      </c>
      <c r="X781" s="17">
        <f t="shared" si="468"/>
        <v>0</v>
      </c>
      <c r="Y781" s="2"/>
      <c r="Z781" s="2"/>
    </row>
    <row r="782" spans="1:26" s="8" customFormat="1" ht="16.5" thickTop="1" thickBot="1">
      <c r="A782" s="13" t="str">
        <f t="shared" si="457"/>
        <v>b</v>
      </c>
      <c r="B782" s="3"/>
      <c r="C782" s="4" t="s">
        <v>132</v>
      </c>
      <c r="D782" s="17">
        <f t="shared" si="468"/>
        <v>0</v>
      </c>
      <c r="E782" s="17">
        <f t="shared" si="468"/>
        <v>0</v>
      </c>
      <c r="F782" s="17">
        <f t="shared" si="468"/>
        <v>0</v>
      </c>
      <c r="G782" s="17">
        <f t="shared" si="468"/>
        <v>0</v>
      </c>
      <c r="H782" s="17">
        <f t="shared" si="468"/>
        <v>0</v>
      </c>
      <c r="I782" s="17">
        <f t="shared" si="468"/>
        <v>0</v>
      </c>
      <c r="J782" s="17">
        <f t="shared" si="468"/>
        <v>0</v>
      </c>
      <c r="K782" s="17">
        <f t="shared" si="468"/>
        <v>0</v>
      </c>
      <c r="L782" s="17">
        <f t="shared" si="468"/>
        <v>0</v>
      </c>
      <c r="M782" s="17">
        <f t="shared" ref="M782:O782" si="479">M796+M810+M1132+M1328</f>
        <v>0</v>
      </c>
      <c r="N782" s="17">
        <f t="shared" si="479"/>
        <v>0</v>
      </c>
      <c r="O782" s="17">
        <f t="shared" si="479"/>
        <v>0</v>
      </c>
      <c r="P782" s="17">
        <f t="shared" si="468"/>
        <v>0</v>
      </c>
      <c r="Q782" s="17">
        <f t="shared" si="468"/>
        <v>0</v>
      </c>
      <c r="R782" s="17">
        <f t="shared" si="468"/>
        <v>0</v>
      </c>
      <c r="S782" s="17">
        <f t="shared" ref="S782:U782" si="480">S796+S810+S1132+S1328</f>
        <v>0</v>
      </c>
      <c r="T782" s="17">
        <f t="shared" si="480"/>
        <v>0</v>
      </c>
      <c r="U782" s="17">
        <f t="shared" si="480"/>
        <v>0</v>
      </c>
      <c r="V782" s="17">
        <f t="shared" si="468"/>
        <v>0</v>
      </c>
      <c r="W782" s="17">
        <f t="shared" si="468"/>
        <v>0</v>
      </c>
      <c r="X782" s="17">
        <f t="shared" si="468"/>
        <v>0</v>
      </c>
      <c r="Y782" s="2"/>
      <c r="Z782" s="2"/>
    </row>
    <row r="783" spans="1:26" ht="16.5" thickTop="1" thickBot="1">
      <c r="A783" s="13" t="str">
        <f t="shared" si="457"/>
        <v>b</v>
      </c>
      <c r="B783" s="3" t="s">
        <v>0</v>
      </c>
      <c r="C783" s="4" t="s">
        <v>148</v>
      </c>
      <c r="D783" s="17">
        <f t="shared" si="468"/>
        <v>0</v>
      </c>
      <c r="E783" s="17">
        <f t="shared" si="468"/>
        <v>0</v>
      </c>
      <c r="F783" s="17">
        <f t="shared" si="468"/>
        <v>0</v>
      </c>
      <c r="G783" s="17">
        <f t="shared" si="468"/>
        <v>0</v>
      </c>
      <c r="H783" s="17">
        <f t="shared" si="468"/>
        <v>0</v>
      </c>
      <c r="I783" s="17">
        <f t="shared" si="468"/>
        <v>0</v>
      </c>
      <c r="J783" s="17">
        <f t="shared" si="468"/>
        <v>0</v>
      </c>
      <c r="K783" s="17">
        <f t="shared" si="468"/>
        <v>0</v>
      </c>
      <c r="L783" s="17">
        <f t="shared" si="468"/>
        <v>0</v>
      </c>
      <c r="M783" s="17">
        <f t="shared" ref="M783:O783" si="481">M797+M811+M1133+M1329</f>
        <v>0</v>
      </c>
      <c r="N783" s="17">
        <f t="shared" si="481"/>
        <v>0</v>
      </c>
      <c r="O783" s="17">
        <f t="shared" si="481"/>
        <v>0</v>
      </c>
      <c r="P783" s="17">
        <f t="shared" si="468"/>
        <v>0</v>
      </c>
      <c r="Q783" s="17">
        <f t="shared" si="468"/>
        <v>0</v>
      </c>
      <c r="R783" s="17">
        <f t="shared" si="468"/>
        <v>0</v>
      </c>
      <c r="S783" s="17">
        <f t="shared" ref="S783:U783" si="482">S797+S811+S1133+S1329</f>
        <v>0</v>
      </c>
      <c r="T783" s="17">
        <f t="shared" si="482"/>
        <v>0</v>
      </c>
      <c r="U783" s="17">
        <f t="shared" si="482"/>
        <v>0</v>
      </c>
      <c r="V783" s="17">
        <f t="shared" si="468"/>
        <v>0</v>
      </c>
      <c r="W783" s="17">
        <f t="shared" si="468"/>
        <v>0</v>
      </c>
      <c r="X783" s="17">
        <f t="shared" si="468"/>
        <v>0</v>
      </c>
      <c r="Y783" s="2"/>
      <c r="Z783" s="2"/>
    </row>
    <row r="784" spans="1:26" ht="16.5" thickTop="1" thickBot="1">
      <c r="A784" s="13" t="str">
        <f t="shared" si="457"/>
        <v>a</v>
      </c>
      <c r="B784" s="3" t="s">
        <v>0</v>
      </c>
      <c r="C784" s="4" t="s">
        <v>134</v>
      </c>
      <c r="D784" s="17">
        <f t="shared" si="468"/>
        <v>937305233.83999991</v>
      </c>
      <c r="E784" s="17">
        <f t="shared" si="468"/>
        <v>937305233.83999991</v>
      </c>
      <c r="F784" s="17">
        <f t="shared" si="468"/>
        <v>0</v>
      </c>
      <c r="G784" s="17">
        <f t="shared" si="468"/>
        <v>958598000</v>
      </c>
      <c r="H784" s="17">
        <f t="shared" si="468"/>
        <v>958598000</v>
      </c>
      <c r="I784" s="17">
        <f t="shared" si="468"/>
        <v>0</v>
      </c>
      <c r="J784" s="17">
        <f t="shared" si="468"/>
        <v>957505140</v>
      </c>
      <c r="K784" s="17">
        <f t="shared" si="468"/>
        <v>957505140</v>
      </c>
      <c r="L784" s="17">
        <f t="shared" si="468"/>
        <v>0</v>
      </c>
      <c r="M784" s="17">
        <f t="shared" ref="M784:O784" si="483">M798+M812+M1134+M1330</f>
        <v>0</v>
      </c>
      <c r="N784" s="17">
        <f t="shared" si="483"/>
        <v>0</v>
      </c>
      <c r="O784" s="17">
        <f t="shared" si="483"/>
        <v>0</v>
      </c>
      <c r="P784" s="17">
        <f t="shared" si="468"/>
        <v>0</v>
      </c>
      <c r="Q784" s="17">
        <f t="shared" si="468"/>
        <v>0</v>
      </c>
      <c r="R784" s="17">
        <f t="shared" si="468"/>
        <v>0</v>
      </c>
      <c r="S784" s="17">
        <f t="shared" ref="S784:U784" si="484">S798+S812+S1134+S1330</f>
        <v>0</v>
      </c>
      <c r="T784" s="17">
        <f t="shared" si="484"/>
        <v>0</v>
      </c>
      <c r="U784" s="17">
        <f t="shared" si="484"/>
        <v>0</v>
      </c>
      <c r="V784" s="17">
        <f t="shared" si="468"/>
        <v>0</v>
      </c>
      <c r="W784" s="17">
        <f t="shared" si="468"/>
        <v>0</v>
      </c>
      <c r="X784" s="17">
        <f t="shared" si="468"/>
        <v>0</v>
      </c>
      <c r="Y784" s="2"/>
      <c r="Z784" s="2"/>
    </row>
    <row r="785" spans="1:26" ht="16.5" thickTop="1" thickBot="1">
      <c r="A785" s="13" t="str">
        <f t="shared" si="457"/>
        <v>a</v>
      </c>
      <c r="B785" s="3" t="s">
        <v>0</v>
      </c>
      <c r="C785" s="4" t="s">
        <v>129</v>
      </c>
      <c r="D785" s="17">
        <f t="shared" si="468"/>
        <v>1052811.1200000001</v>
      </c>
      <c r="E785" s="17">
        <f t="shared" si="468"/>
        <v>1052811.1200000001</v>
      </c>
      <c r="F785" s="17">
        <f t="shared" si="468"/>
        <v>0</v>
      </c>
      <c r="G785" s="17">
        <f t="shared" si="468"/>
        <v>777000</v>
      </c>
      <c r="H785" s="17">
        <f t="shared" si="468"/>
        <v>777000</v>
      </c>
      <c r="I785" s="17">
        <f t="shared" si="468"/>
        <v>0</v>
      </c>
      <c r="J785" s="17">
        <f t="shared" si="468"/>
        <v>1207510</v>
      </c>
      <c r="K785" s="17">
        <f t="shared" si="468"/>
        <v>1207510</v>
      </c>
      <c r="L785" s="17">
        <f t="shared" si="468"/>
        <v>0</v>
      </c>
      <c r="M785" s="17">
        <f t="shared" ref="M785:O785" si="485">M799+M813+M1135+M1331</f>
        <v>0</v>
      </c>
      <c r="N785" s="17">
        <f t="shared" si="485"/>
        <v>0</v>
      </c>
      <c r="O785" s="17">
        <f t="shared" si="485"/>
        <v>0</v>
      </c>
      <c r="P785" s="17">
        <f t="shared" si="468"/>
        <v>0</v>
      </c>
      <c r="Q785" s="17">
        <f t="shared" si="468"/>
        <v>0</v>
      </c>
      <c r="R785" s="17">
        <f t="shared" si="468"/>
        <v>0</v>
      </c>
      <c r="S785" s="17">
        <f t="shared" ref="S785:U785" si="486">S799+S813+S1135+S1331</f>
        <v>0</v>
      </c>
      <c r="T785" s="17">
        <f t="shared" si="486"/>
        <v>0</v>
      </c>
      <c r="U785" s="17">
        <f t="shared" si="486"/>
        <v>0</v>
      </c>
      <c r="V785" s="17">
        <f t="shared" si="468"/>
        <v>0</v>
      </c>
      <c r="W785" s="17">
        <f t="shared" si="468"/>
        <v>0</v>
      </c>
      <c r="X785" s="17">
        <f t="shared" si="468"/>
        <v>0</v>
      </c>
      <c r="Y785" s="2"/>
      <c r="Z785" s="2"/>
    </row>
    <row r="786" spans="1:26" ht="27" thickTop="1" thickBot="1">
      <c r="A786" s="13" t="str">
        <f t="shared" si="457"/>
        <v>a</v>
      </c>
      <c r="B786" s="3" t="s">
        <v>0</v>
      </c>
      <c r="C786" s="11" t="s">
        <v>15</v>
      </c>
      <c r="D786" s="19">
        <f t="shared" si="468"/>
        <v>1052811.1200000001</v>
      </c>
      <c r="E786" s="19">
        <f t="shared" si="468"/>
        <v>1052811.1200000001</v>
      </c>
      <c r="F786" s="19">
        <f t="shared" si="468"/>
        <v>0</v>
      </c>
      <c r="G786" s="19">
        <f t="shared" si="468"/>
        <v>777000</v>
      </c>
      <c r="H786" s="19">
        <f t="shared" si="468"/>
        <v>777000</v>
      </c>
      <c r="I786" s="19">
        <f t="shared" si="468"/>
        <v>0</v>
      </c>
      <c r="J786" s="19">
        <f t="shared" si="468"/>
        <v>1207510</v>
      </c>
      <c r="K786" s="19">
        <f t="shared" si="468"/>
        <v>1207510</v>
      </c>
      <c r="L786" s="19">
        <f t="shared" si="468"/>
        <v>0</v>
      </c>
      <c r="M786" s="19">
        <f t="shared" ref="M786:O786" si="487">M800+M814+M1136+M1332</f>
        <v>0</v>
      </c>
      <c r="N786" s="19">
        <f t="shared" si="487"/>
        <v>0</v>
      </c>
      <c r="O786" s="19">
        <f t="shared" si="487"/>
        <v>0</v>
      </c>
      <c r="P786" s="19">
        <f t="shared" si="468"/>
        <v>0</v>
      </c>
      <c r="Q786" s="19">
        <f t="shared" si="468"/>
        <v>0</v>
      </c>
      <c r="R786" s="19">
        <f t="shared" si="468"/>
        <v>0</v>
      </c>
      <c r="S786" s="19">
        <f t="shared" ref="S786:U786" si="488">S800+S814+S1136+S1332</f>
        <v>0</v>
      </c>
      <c r="T786" s="19">
        <f t="shared" si="488"/>
        <v>0</v>
      </c>
      <c r="U786" s="19">
        <f t="shared" si="488"/>
        <v>0</v>
      </c>
      <c r="V786" s="19">
        <f t="shared" si="468"/>
        <v>0</v>
      </c>
      <c r="W786" s="19">
        <f t="shared" si="468"/>
        <v>0</v>
      </c>
      <c r="X786" s="19">
        <f t="shared" si="468"/>
        <v>0</v>
      </c>
      <c r="Y786" s="2"/>
      <c r="Z786" s="2"/>
    </row>
    <row r="787" spans="1:26" ht="27" thickTop="1" thickBot="1">
      <c r="A787" s="13" t="str">
        <f t="shared" si="457"/>
        <v>b</v>
      </c>
      <c r="B787" s="3" t="s">
        <v>0</v>
      </c>
      <c r="C787" s="11" t="s">
        <v>16</v>
      </c>
      <c r="D787" s="19">
        <f t="shared" si="468"/>
        <v>0</v>
      </c>
      <c r="E787" s="19">
        <f t="shared" si="468"/>
        <v>0</v>
      </c>
      <c r="F787" s="19">
        <f t="shared" si="468"/>
        <v>0</v>
      </c>
      <c r="G787" s="19">
        <f t="shared" si="468"/>
        <v>0</v>
      </c>
      <c r="H787" s="19">
        <f t="shared" si="468"/>
        <v>0</v>
      </c>
      <c r="I787" s="19">
        <f t="shared" si="468"/>
        <v>0</v>
      </c>
      <c r="J787" s="19">
        <f t="shared" si="468"/>
        <v>0</v>
      </c>
      <c r="K787" s="19">
        <f t="shared" si="468"/>
        <v>0</v>
      </c>
      <c r="L787" s="19">
        <f t="shared" si="468"/>
        <v>0</v>
      </c>
      <c r="M787" s="19">
        <f t="shared" ref="M787:O787" si="489">M801+M815+M1137+M1333</f>
        <v>0</v>
      </c>
      <c r="N787" s="19">
        <f t="shared" si="489"/>
        <v>0</v>
      </c>
      <c r="O787" s="19">
        <f t="shared" si="489"/>
        <v>0</v>
      </c>
      <c r="P787" s="19">
        <f t="shared" si="468"/>
        <v>0</v>
      </c>
      <c r="Q787" s="19">
        <f t="shared" si="468"/>
        <v>0</v>
      </c>
      <c r="R787" s="19">
        <f t="shared" si="468"/>
        <v>0</v>
      </c>
      <c r="S787" s="19">
        <f t="shared" ref="S787:U787" si="490">S801+S815+S1137+S1333</f>
        <v>0</v>
      </c>
      <c r="T787" s="19">
        <f t="shared" si="490"/>
        <v>0</v>
      </c>
      <c r="U787" s="19">
        <f t="shared" si="490"/>
        <v>0</v>
      </c>
      <c r="V787" s="19">
        <f t="shared" si="468"/>
        <v>0</v>
      </c>
      <c r="W787" s="19">
        <f t="shared" si="468"/>
        <v>0</v>
      </c>
      <c r="X787" s="19">
        <f t="shared" si="468"/>
        <v>0</v>
      </c>
      <c r="Y787" s="2"/>
      <c r="Z787" s="2"/>
    </row>
    <row r="788" spans="1:26" ht="16.5" thickTop="1" thickBot="1">
      <c r="A788" s="13" t="str">
        <f t="shared" si="457"/>
        <v>a</v>
      </c>
      <c r="B788" s="3" t="s">
        <v>0</v>
      </c>
      <c r="C788" s="10" t="s">
        <v>17</v>
      </c>
      <c r="D788" s="16">
        <f t="shared" si="468"/>
        <v>1347915.54</v>
      </c>
      <c r="E788" s="16">
        <f t="shared" si="468"/>
        <v>1343873.2799999998</v>
      </c>
      <c r="F788" s="16">
        <f t="shared" si="468"/>
        <v>4042.26</v>
      </c>
      <c r="G788" s="16">
        <f t="shared" si="468"/>
        <v>233000</v>
      </c>
      <c r="H788" s="16">
        <f t="shared" si="468"/>
        <v>233000</v>
      </c>
      <c r="I788" s="16">
        <f t="shared" si="468"/>
        <v>0</v>
      </c>
      <c r="J788" s="16">
        <f t="shared" si="468"/>
        <v>311300</v>
      </c>
      <c r="K788" s="16">
        <f t="shared" si="468"/>
        <v>311300</v>
      </c>
      <c r="L788" s="16">
        <f t="shared" si="468"/>
        <v>0</v>
      </c>
      <c r="M788" s="16">
        <f t="shared" ref="M788:O788" si="491">M802+M816+M1138+M1334</f>
        <v>0</v>
      </c>
      <c r="N788" s="16">
        <f t="shared" si="491"/>
        <v>0</v>
      </c>
      <c r="O788" s="16">
        <f t="shared" si="491"/>
        <v>0</v>
      </c>
      <c r="P788" s="16">
        <f t="shared" si="468"/>
        <v>0</v>
      </c>
      <c r="Q788" s="16">
        <f t="shared" si="468"/>
        <v>0</v>
      </c>
      <c r="R788" s="16">
        <f t="shared" si="468"/>
        <v>0</v>
      </c>
      <c r="S788" s="16">
        <f t="shared" ref="S788:U788" si="492">S802+S816+S1138+S1334</f>
        <v>0</v>
      </c>
      <c r="T788" s="16">
        <f t="shared" si="492"/>
        <v>0</v>
      </c>
      <c r="U788" s="16">
        <f t="shared" si="492"/>
        <v>0</v>
      </c>
      <c r="V788" s="16">
        <f t="shared" si="468"/>
        <v>0</v>
      </c>
      <c r="W788" s="16">
        <f t="shared" si="468"/>
        <v>0</v>
      </c>
      <c r="X788" s="16">
        <f t="shared" si="468"/>
        <v>0</v>
      </c>
      <c r="Y788" s="2"/>
      <c r="Z788" s="2"/>
    </row>
    <row r="789" spans="1:26" ht="16.5" thickTop="1" thickBot="1">
      <c r="A789" s="13" t="str">
        <f t="shared" si="457"/>
        <v>b</v>
      </c>
      <c r="B789" s="3" t="s">
        <v>0</v>
      </c>
      <c r="C789" s="10" t="s">
        <v>18</v>
      </c>
      <c r="D789" s="16">
        <f t="shared" si="468"/>
        <v>0</v>
      </c>
      <c r="E789" s="16">
        <f t="shared" si="468"/>
        <v>0</v>
      </c>
      <c r="F789" s="16">
        <f t="shared" si="468"/>
        <v>0</v>
      </c>
      <c r="G789" s="16">
        <f t="shared" si="468"/>
        <v>0</v>
      </c>
      <c r="H789" s="16">
        <f t="shared" si="468"/>
        <v>0</v>
      </c>
      <c r="I789" s="16">
        <f t="shared" si="468"/>
        <v>0</v>
      </c>
      <c r="J789" s="16">
        <f t="shared" si="468"/>
        <v>0</v>
      </c>
      <c r="K789" s="16">
        <f t="shared" si="468"/>
        <v>0</v>
      </c>
      <c r="L789" s="16">
        <f t="shared" si="468"/>
        <v>0</v>
      </c>
      <c r="M789" s="16">
        <f t="shared" ref="M789:O789" si="493">M803+M817+M1139+M1335</f>
        <v>0</v>
      </c>
      <c r="N789" s="16">
        <f t="shared" si="493"/>
        <v>0</v>
      </c>
      <c r="O789" s="16">
        <f t="shared" si="493"/>
        <v>0</v>
      </c>
      <c r="P789" s="16">
        <f t="shared" si="468"/>
        <v>0</v>
      </c>
      <c r="Q789" s="16">
        <f t="shared" si="468"/>
        <v>0</v>
      </c>
      <c r="R789" s="16">
        <f t="shared" si="468"/>
        <v>0</v>
      </c>
      <c r="S789" s="16">
        <f t="shared" ref="S789:U789" si="494">S803+S817+S1139+S1335</f>
        <v>0</v>
      </c>
      <c r="T789" s="16">
        <f t="shared" si="494"/>
        <v>0</v>
      </c>
      <c r="U789" s="16">
        <f t="shared" si="494"/>
        <v>0</v>
      </c>
      <c r="V789" s="16">
        <f t="shared" si="468"/>
        <v>0</v>
      </c>
      <c r="W789" s="16">
        <f t="shared" si="468"/>
        <v>0</v>
      </c>
      <c r="X789" s="16">
        <f t="shared" si="468"/>
        <v>0</v>
      </c>
      <c r="Y789" s="2"/>
      <c r="Z789" s="2"/>
    </row>
    <row r="790" spans="1:26" ht="16.5" thickTop="1" thickBot="1">
      <c r="A790" s="13" t="str">
        <f t="shared" si="457"/>
        <v>a</v>
      </c>
      <c r="B790" s="3" t="s">
        <v>74</v>
      </c>
      <c r="C790" s="6" t="s">
        <v>195</v>
      </c>
      <c r="D790" s="14">
        <f t="shared" ref="D790:D803" si="495">E790+F790</f>
        <v>760375098.13999999</v>
      </c>
      <c r="E790" s="14">
        <f>E793+E802+E803</f>
        <v>760375098.13999999</v>
      </c>
      <c r="F790" s="14">
        <f>F793+F802+F803</f>
        <v>0</v>
      </c>
      <c r="G790" s="14">
        <f t="shared" ref="G790:G803" si="496">H790+I790</f>
        <v>754000000</v>
      </c>
      <c r="H790" s="14">
        <f>H793+H802+H803</f>
        <v>754000000</v>
      </c>
      <c r="I790" s="14">
        <f>I793+I802+I803</f>
        <v>0</v>
      </c>
      <c r="J790" s="14">
        <f t="shared" ref="J790:J803" si="497">K790+L790</f>
        <v>754000000</v>
      </c>
      <c r="K790" s="14">
        <f>K793+K802+K803</f>
        <v>754000000</v>
      </c>
      <c r="L790" s="14">
        <f>L793+L802+L803</f>
        <v>0</v>
      </c>
      <c r="M790" s="14">
        <f t="shared" ref="M790:M803" si="498">N790+O790</f>
        <v>0</v>
      </c>
      <c r="N790" s="14">
        <f>N793+N802+N803</f>
        <v>0</v>
      </c>
      <c r="O790" s="14">
        <f>O793+O802+O803</f>
        <v>0</v>
      </c>
      <c r="P790" s="14">
        <f t="shared" ref="P790:P803" si="499">Q790+R790</f>
        <v>775036000</v>
      </c>
      <c r="Q790" s="14">
        <v>775036000</v>
      </c>
      <c r="R790" s="14">
        <f>R793+R802+R803</f>
        <v>0</v>
      </c>
      <c r="S790" s="14">
        <f t="shared" ref="S790:S803" si="500">T790+U790</f>
        <v>0</v>
      </c>
      <c r="T790" s="14">
        <f>T793+T802+T803</f>
        <v>0</v>
      </c>
      <c r="U790" s="14">
        <f>U793+U802+U803</f>
        <v>0</v>
      </c>
      <c r="V790" s="14">
        <f t="shared" ref="V790:V803" si="501">W790+X790</f>
        <v>0</v>
      </c>
      <c r="W790" s="14">
        <f>W793+W802+W803</f>
        <v>0</v>
      </c>
      <c r="X790" s="14">
        <f>X793+X802+X803</f>
        <v>0</v>
      </c>
      <c r="Y790" s="5" t="s">
        <v>135</v>
      </c>
      <c r="Z790" s="5" t="s">
        <v>158</v>
      </c>
    </row>
    <row r="791" spans="1:26" s="8" customFormat="1" ht="16.5" thickTop="1" thickBot="1">
      <c r="A791" s="13" t="str">
        <f t="shared" si="457"/>
        <v>b</v>
      </c>
      <c r="B791" s="3"/>
      <c r="C791" s="9" t="s">
        <v>12</v>
      </c>
      <c r="D791" s="15">
        <f t="shared" si="495"/>
        <v>0</v>
      </c>
      <c r="E791" s="15">
        <v>0</v>
      </c>
      <c r="F791" s="15">
        <v>0</v>
      </c>
      <c r="G791" s="15">
        <f t="shared" si="496"/>
        <v>0</v>
      </c>
      <c r="H791" s="15">
        <v>0</v>
      </c>
      <c r="I791" s="15">
        <v>0</v>
      </c>
      <c r="J791" s="15">
        <f t="shared" si="497"/>
        <v>0</v>
      </c>
      <c r="K791" s="15">
        <v>0</v>
      </c>
      <c r="L791" s="15">
        <v>0</v>
      </c>
      <c r="M791" s="15">
        <f t="shared" si="498"/>
        <v>0</v>
      </c>
      <c r="N791" s="15">
        <v>0</v>
      </c>
      <c r="O791" s="15">
        <v>0</v>
      </c>
      <c r="P791" s="15">
        <f t="shared" si="499"/>
        <v>0</v>
      </c>
      <c r="Q791" s="15">
        <v>0</v>
      </c>
      <c r="R791" s="15">
        <v>0</v>
      </c>
      <c r="S791" s="15">
        <f t="shared" si="500"/>
        <v>0</v>
      </c>
      <c r="T791" s="15">
        <v>0</v>
      </c>
      <c r="U791" s="15">
        <v>0</v>
      </c>
      <c r="V791" s="15">
        <f t="shared" si="501"/>
        <v>0</v>
      </c>
      <c r="W791" s="15">
        <v>0</v>
      </c>
      <c r="X791" s="15">
        <v>0</v>
      </c>
      <c r="Y791" s="5"/>
      <c r="Z791" s="5"/>
    </row>
    <row r="792" spans="1:26" ht="16.5" thickTop="1" thickBot="1">
      <c r="A792" s="13" t="str">
        <f t="shared" si="457"/>
        <v>a</v>
      </c>
      <c r="B792" s="3" t="s">
        <v>0</v>
      </c>
      <c r="C792" s="9" t="s">
        <v>13</v>
      </c>
      <c r="D792" s="15">
        <f t="shared" si="495"/>
        <v>305</v>
      </c>
      <c r="E792" s="15">
        <v>305</v>
      </c>
      <c r="F792" s="15">
        <v>0</v>
      </c>
      <c r="G792" s="15">
        <f t="shared" si="496"/>
        <v>315</v>
      </c>
      <c r="H792" s="15">
        <v>315</v>
      </c>
      <c r="I792" s="15">
        <v>0</v>
      </c>
      <c r="J792" s="15">
        <f t="shared" si="497"/>
        <v>0</v>
      </c>
      <c r="K792" s="15">
        <v>0</v>
      </c>
      <c r="L792" s="15">
        <v>0</v>
      </c>
      <c r="M792" s="15">
        <f t="shared" si="498"/>
        <v>0</v>
      </c>
      <c r="N792" s="15">
        <v>0</v>
      </c>
      <c r="O792" s="15">
        <v>0</v>
      </c>
      <c r="P792" s="15">
        <f t="shared" si="499"/>
        <v>0</v>
      </c>
      <c r="Q792" s="15">
        <v>0</v>
      </c>
      <c r="R792" s="15">
        <v>0</v>
      </c>
      <c r="S792" s="15">
        <f t="shared" si="500"/>
        <v>0</v>
      </c>
      <c r="T792" s="15">
        <v>0</v>
      </c>
      <c r="U792" s="15">
        <v>0</v>
      </c>
      <c r="V792" s="15">
        <f t="shared" si="501"/>
        <v>0</v>
      </c>
      <c r="W792" s="15">
        <v>0</v>
      </c>
      <c r="X792" s="15">
        <v>0</v>
      </c>
      <c r="Y792" s="2"/>
      <c r="Z792" s="2"/>
    </row>
    <row r="793" spans="1:26" ht="16.5" thickTop="1" thickBot="1">
      <c r="A793" s="13" t="str">
        <f t="shared" si="457"/>
        <v>a</v>
      </c>
      <c r="B793" s="3" t="s">
        <v>0</v>
      </c>
      <c r="C793" s="10" t="s">
        <v>14</v>
      </c>
      <c r="D793" s="16">
        <f t="shared" si="495"/>
        <v>760375098.13999999</v>
      </c>
      <c r="E793" s="16">
        <f>E794+E795+E796+E797+E798+E799</f>
        <v>760375098.13999999</v>
      </c>
      <c r="F793" s="16">
        <f>F794+F795+F796+F797+F798+F799</f>
        <v>0</v>
      </c>
      <c r="G793" s="16">
        <f t="shared" si="496"/>
        <v>754000000</v>
      </c>
      <c r="H793" s="16">
        <f>H794+H795+H796+H797+H798+H799</f>
        <v>754000000</v>
      </c>
      <c r="I793" s="16">
        <f>I794+I795+I796+I797+I798+I799</f>
        <v>0</v>
      </c>
      <c r="J793" s="16">
        <f t="shared" si="497"/>
        <v>754000000</v>
      </c>
      <c r="K793" s="16">
        <f>K794+K795+K796+K797+K798+K799</f>
        <v>754000000</v>
      </c>
      <c r="L793" s="16">
        <f>L794+L795+L796+L797+L798+L799</f>
        <v>0</v>
      </c>
      <c r="M793" s="16">
        <f t="shared" si="498"/>
        <v>0</v>
      </c>
      <c r="N793" s="16">
        <f>N794+N795+N796+N797+N798+N799</f>
        <v>0</v>
      </c>
      <c r="O793" s="16">
        <f>O794+O795+O796+O797+O798+O799</f>
        <v>0</v>
      </c>
      <c r="P793" s="16">
        <f t="shared" si="499"/>
        <v>0</v>
      </c>
      <c r="Q793" s="16">
        <f>Q794+Q795+Q796+Q797+Q798+Q799</f>
        <v>0</v>
      </c>
      <c r="R793" s="16">
        <f>R794+R795+R796+R797+R798+R799</f>
        <v>0</v>
      </c>
      <c r="S793" s="16">
        <f t="shared" si="500"/>
        <v>0</v>
      </c>
      <c r="T793" s="16">
        <f>T794+T795+T796+T797+T798+T799</f>
        <v>0</v>
      </c>
      <c r="U793" s="16">
        <f>U794+U795+U796+U797+U798+U799</f>
        <v>0</v>
      </c>
      <c r="V793" s="16">
        <f t="shared" si="501"/>
        <v>0</v>
      </c>
      <c r="W793" s="16">
        <f>W794+W795+W796+W797+W798+W799</f>
        <v>0</v>
      </c>
      <c r="X793" s="16">
        <f>X794+X795+X796+X797+X798+X799</f>
        <v>0</v>
      </c>
      <c r="Y793" s="2"/>
      <c r="Z793" s="2"/>
    </row>
    <row r="794" spans="1:26" s="8" customFormat="1" ht="16.5" thickTop="1" thickBot="1">
      <c r="A794" s="13" t="str">
        <f t="shared" si="457"/>
        <v>b</v>
      </c>
      <c r="B794" s="3"/>
      <c r="C794" s="4" t="s">
        <v>182</v>
      </c>
      <c r="D794" s="17">
        <f t="shared" si="495"/>
        <v>0</v>
      </c>
      <c r="E794" s="17"/>
      <c r="F794" s="17"/>
      <c r="G794" s="17">
        <f t="shared" si="496"/>
        <v>0</v>
      </c>
      <c r="H794" s="17"/>
      <c r="I794" s="17"/>
      <c r="J794" s="17">
        <f t="shared" si="497"/>
        <v>0</v>
      </c>
      <c r="K794" s="17"/>
      <c r="L794" s="17"/>
      <c r="M794" s="17">
        <f t="shared" si="498"/>
        <v>0</v>
      </c>
      <c r="N794" s="17"/>
      <c r="O794" s="17"/>
      <c r="P794" s="17">
        <f t="shared" si="499"/>
        <v>0</v>
      </c>
      <c r="Q794" s="17"/>
      <c r="R794" s="17"/>
      <c r="S794" s="17">
        <f t="shared" si="500"/>
        <v>0</v>
      </c>
      <c r="T794" s="17"/>
      <c r="U794" s="17"/>
      <c r="V794" s="17">
        <f t="shared" si="501"/>
        <v>0</v>
      </c>
      <c r="W794" s="17"/>
      <c r="X794" s="17"/>
      <c r="Y794" s="2"/>
      <c r="Z794" s="2"/>
    </row>
    <row r="795" spans="1:26" ht="16.5" thickTop="1" thickBot="1">
      <c r="A795" s="13" t="str">
        <f t="shared" si="457"/>
        <v>a</v>
      </c>
      <c r="B795" s="3" t="s">
        <v>0</v>
      </c>
      <c r="C795" s="4" t="s">
        <v>133</v>
      </c>
      <c r="D795" s="17">
        <f t="shared" si="495"/>
        <v>3841512.34</v>
      </c>
      <c r="E795" s="17">
        <v>3841512.34</v>
      </c>
      <c r="F795" s="17"/>
      <c r="G795" s="17">
        <f t="shared" si="496"/>
        <v>4000000</v>
      </c>
      <c r="H795" s="17">
        <v>4000000</v>
      </c>
      <c r="I795" s="17"/>
      <c r="J795" s="17">
        <f t="shared" si="497"/>
        <v>3940000</v>
      </c>
      <c r="K795" s="17">
        <v>3940000</v>
      </c>
      <c r="L795" s="17"/>
      <c r="M795" s="17">
        <f t="shared" si="498"/>
        <v>0</v>
      </c>
      <c r="N795" s="17"/>
      <c r="O795" s="17"/>
      <c r="P795" s="17">
        <f t="shared" si="499"/>
        <v>0</v>
      </c>
      <c r="Q795" s="17"/>
      <c r="R795" s="17"/>
      <c r="S795" s="17">
        <f t="shared" si="500"/>
        <v>0</v>
      </c>
      <c r="T795" s="17"/>
      <c r="U795" s="17"/>
      <c r="V795" s="17">
        <f t="shared" si="501"/>
        <v>0</v>
      </c>
      <c r="W795" s="17"/>
      <c r="X795" s="17"/>
      <c r="Y795" s="2"/>
      <c r="Z795" s="2"/>
    </row>
    <row r="796" spans="1:26" s="8" customFormat="1" ht="16.5" thickTop="1" thickBot="1">
      <c r="A796" s="13" t="str">
        <f t="shared" si="457"/>
        <v>b</v>
      </c>
      <c r="B796" s="3"/>
      <c r="C796" s="4" t="s">
        <v>132</v>
      </c>
      <c r="D796" s="17">
        <f t="shared" si="495"/>
        <v>0</v>
      </c>
      <c r="E796" s="17"/>
      <c r="F796" s="17"/>
      <c r="G796" s="17">
        <f t="shared" si="496"/>
        <v>0</v>
      </c>
      <c r="H796" s="17"/>
      <c r="I796" s="17"/>
      <c r="J796" s="17">
        <f t="shared" si="497"/>
        <v>0</v>
      </c>
      <c r="K796" s="17"/>
      <c r="L796" s="17"/>
      <c r="M796" s="17">
        <f t="shared" si="498"/>
        <v>0</v>
      </c>
      <c r="N796" s="17"/>
      <c r="O796" s="17"/>
      <c r="P796" s="17">
        <f t="shared" si="499"/>
        <v>0</v>
      </c>
      <c r="Q796" s="17"/>
      <c r="R796" s="17"/>
      <c r="S796" s="17">
        <f t="shared" si="500"/>
        <v>0</v>
      </c>
      <c r="T796" s="17"/>
      <c r="U796" s="17"/>
      <c r="V796" s="17">
        <f t="shared" si="501"/>
        <v>0</v>
      </c>
      <c r="W796" s="17"/>
      <c r="X796" s="17"/>
      <c r="Y796" s="2"/>
      <c r="Z796" s="2"/>
    </row>
    <row r="797" spans="1:26" s="8" customFormat="1" ht="16.5" thickTop="1" thickBot="1">
      <c r="A797" s="13" t="str">
        <f t="shared" si="457"/>
        <v>b</v>
      </c>
      <c r="B797" s="3"/>
      <c r="C797" s="4" t="s">
        <v>148</v>
      </c>
      <c r="D797" s="17">
        <f t="shared" si="495"/>
        <v>0</v>
      </c>
      <c r="E797" s="17"/>
      <c r="F797" s="17"/>
      <c r="G797" s="17">
        <f t="shared" si="496"/>
        <v>0</v>
      </c>
      <c r="H797" s="17"/>
      <c r="I797" s="17"/>
      <c r="J797" s="17">
        <f t="shared" si="497"/>
        <v>0</v>
      </c>
      <c r="K797" s="17"/>
      <c r="L797" s="17"/>
      <c r="M797" s="17">
        <f t="shared" si="498"/>
        <v>0</v>
      </c>
      <c r="N797" s="17"/>
      <c r="O797" s="17"/>
      <c r="P797" s="17">
        <f t="shared" si="499"/>
        <v>0</v>
      </c>
      <c r="Q797" s="17"/>
      <c r="R797" s="17"/>
      <c r="S797" s="17">
        <f t="shared" si="500"/>
        <v>0</v>
      </c>
      <c r="T797" s="17"/>
      <c r="U797" s="17"/>
      <c r="V797" s="17">
        <f t="shared" si="501"/>
        <v>0</v>
      </c>
      <c r="W797" s="17"/>
      <c r="X797" s="17"/>
      <c r="Y797" s="2"/>
      <c r="Z797" s="2"/>
    </row>
    <row r="798" spans="1:26" ht="16.5" thickTop="1" thickBot="1">
      <c r="A798" s="13" t="str">
        <f t="shared" si="457"/>
        <v>a</v>
      </c>
      <c r="B798" s="3" t="s">
        <v>0</v>
      </c>
      <c r="C798" s="4" t="s">
        <v>134</v>
      </c>
      <c r="D798" s="17">
        <f t="shared" si="495"/>
        <v>756533085.79999995</v>
      </c>
      <c r="E798" s="17">
        <v>756533085.79999995</v>
      </c>
      <c r="F798" s="17"/>
      <c r="G798" s="17">
        <f t="shared" si="496"/>
        <v>750000000</v>
      </c>
      <c r="H798" s="17">
        <v>750000000</v>
      </c>
      <c r="I798" s="17"/>
      <c r="J798" s="17">
        <f t="shared" si="497"/>
        <v>750000000</v>
      </c>
      <c r="K798" s="17">
        <v>750000000</v>
      </c>
      <c r="L798" s="17"/>
      <c r="M798" s="17">
        <f t="shared" si="498"/>
        <v>0</v>
      </c>
      <c r="N798" s="17"/>
      <c r="O798" s="17"/>
      <c r="P798" s="17">
        <f t="shared" si="499"/>
        <v>0</v>
      </c>
      <c r="Q798" s="17"/>
      <c r="R798" s="17"/>
      <c r="S798" s="17">
        <f t="shared" si="500"/>
        <v>0</v>
      </c>
      <c r="T798" s="17"/>
      <c r="U798" s="17"/>
      <c r="V798" s="17">
        <f t="shared" si="501"/>
        <v>0</v>
      </c>
      <c r="W798" s="17"/>
      <c r="X798" s="17"/>
      <c r="Y798" s="2"/>
      <c r="Z798" s="2"/>
    </row>
    <row r="799" spans="1:26" ht="16.5" thickTop="1" thickBot="1">
      <c r="A799" s="13" t="str">
        <f t="shared" si="457"/>
        <v>a</v>
      </c>
      <c r="B799" s="3" t="s">
        <v>0</v>
      </c>
      <c r="C799" s="4" t="s">
        <v>129</v>
      </c>
      <c r="D799" s="17">
        <f t="shared" si="495"/>
        <v>500</v>
      </c>
      <c r="E799" s="17">
        <f>E800+E801</f>
        <v>500</v>
      </c>
      <c r="F799" s="17">
        <f>F800+F801</f>
        <v>0</v>
      </c>
      <c r="G799" s="17">
        <f t="shared" si="496"/>
        <v>0</v>
      </c>
      <c r="H799" s="17">
        <f>H800+H801</f>
        <v>0</v>
      </c>
      <c r="I799" s="17">
        <f>I800+I801</f>
        <v>0</v>
      </c>
      <c r="J799" s="17">
        <f t="shared" si="497"/>
        <v>60000</v>
      </c>
      <c r="K799" s="17">
        <f>K800+K801</f>
        <v>60000</v>
      </c>
      <c r="L799" s="17">
        <f>L800+L801</f>
        <v>0</v>
      </c>
      <c r="M799" s="17">
        <f t="shared" si="498"/>
        <v>0</v>
      </c>
      <c r="N799" s="17">
        <f>N800+N801</f>
        <v>0</v>
      </c>
      <c r="O799" s="17">
        <f>O800+O801</f>
        <v>0</v>
      </c>
      <c r="P799" s="17">
        <f t="shared" si="499"/>
        <v>0</v>
      </c>
      <c r="Q799" s="17">
        <f>Q800+Q801</f>
        <v>0</v>
      </c>
      <c r="R799" s="17">
        <f>R800+R801</f>
        <v>0</v>
      </c>
      <c r="S799" s="17">
        <f t="shared" si="500"/>
        <v>0</v>
      </c>
      <c r="T799" s="17">
        <f>T800+T801</f>
        <v>0</v>
      </c>
      <c r="U799" s="17">
        <f>U800+U801</f>
        <v>0</v>
      </c>
      <c r="V799" s="17">
        <f t="shared" si="501"/>
        <v>0</v>
      </c>
      <c r="W799" s="17">
        <f>W800+W801</f>
        <v>0</v>
      </c>
      <c r="X799" s="17">
        <f>X800+X801</f>
        <v>0</v>
      </c>
      <c r="Y799" s="2"/>
      <c r="Z799" s="2"/>
    </row>
    <row r="800" spans="1:26" ht="27" thickTop="1" thickBot="1">
      <c r="A800" s="13" t="str">
        <f t="shared" si="457"/>
        <v>a</v>
      </c>
      <c r="B800" s="3" t="s">
        <v>0</v>
      </c>
      <c r="C800" s="11" t="s">
        <v>15</v>
      </c>
      <c r="D800" s="19">
        <f t="shared" si="495"/>
        <v>500</v>
      </c>
      <c r="E800" s="19">
        <v>500</v>
      </c>
      <c r="F800" s="19"/>
      <c r="G800" s="19">
        <f t="shared" si="496"/>
        <v>0</v>
      </c>
      <c r="H800" s="19"/>
      <c r="I800" s="19"/>
      <c r="J800" s="19">
        <f t="shared" si="497"/>
        <v>60000</v>
      </c>
      <c r="K800" s="19">
        <v>60000</v>
      </c>
      <c r="L800" s="19"/>
      <c r="M800" s="19">
        <f t="shared" si="498"/>
        <v>0</v>
      </c>
      <c r="N800" s="19"/>
      <c r="O800" s="19"/>
      <c r="P800" s="19">
        <f t="shared" si="499"/>
        <v>0</v>
      </c>
      <c r="Q800" s="19"/>
      <c r="R800" s="19"/>
      <c r="S800" s="19">
        <f t="shared" si="500"/>
        <v>0</v>
      </c>
      <c r="T800" s="19"/>
      <c r="U800" s="19"/>
      <c r="V800" s="19">
        <f t="shared" si="501"/>
        <v>0</v>
      </c>
      <c r="W800" s="19"/>
      <c r="X800" s="19"/>
      <c r="Y800" s="2"/>
      <c r="Z800" s="2"/>
    </row>
    <row r="801" spans="1:26" s="8" customFormat="1" ht="27" thickTop="1" thickBot="1">
      <c r="A801" s="13" t="str">
        <f t="shared" si="457"/>
        <v>b</v>
      </c>
      <c r="B801" s="3"/>
      <c r="C801" s="11" t="s">
        <v>16</v>
      </c>
      <c r="D801" s="19">
        <f t="shared" si="495"/>
        <v>0</v>
      </c>
      <c r="E801" s="19"/>
      <c r="F801" s="19"/>
      <c r="G801" s="19">
        <f t="shared" si="496"/>
        <v>0</v>
      </c>
      <c r="H801" s="19"/>
      <c r="I801" s="19"/>
      <c r="J801" s="19">
        <f t="shared" si="497"/>
        <v>0</v>
      </c>
      <c r="K801" s="19"/>
      <c r="L801" s="19"/>
      <c r="M801" s="19">
        <f t="shared" si="498"/>
        <v>0</v>
      </c>
      <c r="N801" s="19"/>
      <c r="O801" s="19"/>
      <c r="P801" s="19">
        <f t="shared" si="499"/>
        <v>0</v>
      </c>
      <c r="Q801" s="19"/>
      <c r="R801" s="19"/>
      <c r="S801" s="19">
        <f t="shared" si="500"/>
        <v>0</v>
      </c>
      <c r="T801" s="19"/>
      <c r="U801" s="19"/>
      <c r="V801" s="19">
        <f t="shared" si="501"/>
        <v>0</v>
      </c>
      <c r="W801" s="19"/>
      <c r="X801" s="19"/>
      <c r="Y801" s="2"/>
      <c r="Z801" s="2"/>
    </row>
    <row r="802" spans="1:26" s="8" customFormat="1" ht="16.5" thickTop="1" thickBot="1">
      <c r="A802" s="13" t="str">
        <f t="shared" si="457"/>
        <v>b</v>
      </c>
      <c r="B802" s="3"/>
      <c r="C802" s="10" t="s">
        <v>17</v>
      </c>
      <c r="D802" s="16">
        <f t="shared" si="495"/>
        <v>0</v>
      </c>
      <c r="E802" s="16">
        <v>0</v>
      </c>
      <c r="F802" s="16">
        <v>0</v>
      </c>
      <c r="G802" s="16">
        <f t="shared" si="496"/>
        <v>0</v>
      </c>
      <c r="H802" s="16">
        <v>0</v>
      </c>
      <c r="I802" s="16">
        <v>0</v>
      </c>
      <c r="J802" s="16">
        <f t="shared" si="497"/>
        <v>0</v>
      </c>
      <c r="K802" s="16">
        <v>0</v>
      </c>
      <c r="L802" s="16">
        <v>0</v>
      </c>
      <c r="M802" s="16">
        <f t="shared" si="498"/>
        <v>0</v>
      </c>
      <c r="N802" s="16">
        <v>0</v>
      </c>
      <c r="O802" s="16">
        <v>0</v>
      </c>
      <c r="P802" s="16">
        <f t="shared" si="499"/>
        <v>0</v>
      </c>
      <c r="Q802" s="16">
        <v>0</v>
      </c>
      <c r="R802" s="16">
        <v>0</v>
      </c>
      <c r="S802" s="16">
        <f t="shared" si="500"/>
        <v>0</v>
      </c>
      <c r="T802" s="16">
        <v>0</v>
      </c>
      <c r="U802" s="16">
        <v>0</v>
      </c>
      <c r="V802" s="16">
        <f t="shared" si="501"/>
        <v>0</v>
      </c>
      <c r="W802" s="16">
        <v>0</v>
      </c>
      <c r="X802" s="16">
        <v>0</v>
      </c>
      <c r="Y802" s="2"/>
      <c r="Z802" s="2"/>
    </row>
    <row r="803" spans="1:26" s="8" customFormat="1" ht="16.5" thickTop="1" thickBot="1">
      <c r="A803" s="13" t="str">
        <f t="shared" si="457"/>
        <v>b</v>
      </c>
      <c r="B803" s="3"/>
      <c r="C803" s="10" t="s">
        <v>18</v>
      </c>
      <c r="D803" s="16">
        <f t="shared" si="495"/>
        <v>0</v>
      </c>
      <c r="E803" s="16">
        <v>0</v>
      </c>
      <c r="F803" s="16">
        <v>0</v>
      </c>
      <c r="G803" s="16">
        <f t="shared" si="496"/>
        <v>0</v>
      </c>
      <c r="H803" s="16">
        <v>0</v>
      </c>
      <c r="I803" s="16">
        <v>0</v>
      </c>
      <c r="J803" s="16">
        <f t="shared" si="497"/>
        <v>0</v>
      </c>
      <c r="K803" s="16">
        <v>0</v>
      </c>
      <c r="L803" s="16">
        <v>0</v>
      </c>
      <c r="M803" s="16">
        <f t="shared" si="498"/>
        <v>0</v>
      </c>
      <c r="N803" s="16">
        <v>0</v>
      </c>
      <c r="O803" s="16">
        <v>0</v>
      </c>
      <c r="P803" s="16">
        <f t="shared" si="499"/>
        <v>0</v>
      </c>
      <c r="Q803" s="16">
        <v>0</v>
      </c>
      <c r="R803" s="16">
        <v>0</v>
      </c>
      <c r="S803" s="16">
        <f t="shared" si="500"/>
        <v>0</v>
      </c>
      <c r="T803" s="16">
        <v>0</v>
      </c>
      <c r="U803" s="16">
        <v>0</v>
      </c>
      <c r="V803" s="16">
        <f t="shared" si="501"/>
        <v>0</v>
      </c>
      <c r="W803" s="16">
        <v>0</v>
      </c>
      <c r="X803" s="16">
        <v>0</v>
      </c>
      <c r="Y803" s="2"/>
      <c r="Z803" s="2"/>
    </row>
    <row r="804" spans="1:26" ht="16.5" thickTop="1" thickBot="1">
      <c r="A804" s="13" t="str">
        <f t="shared" ref="A804:A867" si="502">IF((D804+E804+F804+G804+H804+I804+J804+K804+L804+P804+Q804+R804+V804+W804+X804)&gt;0,"a","b")</f>
        <v>a</v>
      </c>
      <c r="B804" s="3" t="s">
        <v>75</v>
      </c>
      <c r="C804" s="6" t="s">
        <v>194</v>
      </c>
      <c r="D804" s="14">
        <f>D818+D832+D846+D860+D874+D888+D944+D1000+D1042+D1056+D1070+D1112</f>
        <v>72330066.679999992</v>
      </c>
      <c r="E804" s="14">
        <f t="shared" ref="E804:X804" si="503">E818+E832+E846+E860+E874+E888+E944+E1000+E1042+E1056+E1070+E1112</f>
        <v>72330066.679999992</v>
      </c>
      <c r="F804" s="14">
        <f t="shared" si="503"/>
        <v>0</v>
      </c>
      <c r="G804" s="14">
        <f t="shared" si="503"/>
        <v>89400000</v>
      </c>
      <c r="H804" s="14">
        <f t="shared" si="503"/>
        <v>89400000</v>
      </c>
      <c r="I804" s="14">
        <f t="shared" si="503"/>
        <v>0</v>
      </c>
      <c r="J804" s="14">
        <f t="shared" si="503"/>
        <v>89093000</v>
      </c>
      <c r="K804" s="14">
        <f t="shared" si="503"/>
        <v>89093000</v>
      </c>
      <c r="L804" s="14">
        <f t="shared" si="503"/>
        <v>0</v>
      </c>
      <c r="M804" s="14">
        <f t="shared" ref="M804:O804" si="504">M818+M832+M846+M860+M874+M888+M944+M1000+M1042+M1056+M1070+M1112</f>
        <v>0</v>
      </c>
      <c r="N804" s="14">
        <f t="shared" si="504"/>
        <v>0</v>
      </c>
      <c r="O804" s="14">
        <f t="shared" si="504"/>
        <v>0</v>
      </c>
      <c r="P804" s="14">
        <f t="shared" si="503"/>
        <v>54002000</v>
      </c>
      <c r="Q804" s="14">
        <f t="shared" si="503"/>
        <v>104259000</v>
      </c>
      <c r="R804" s="14">
        <f t="shared" si="503"/>
        <v>0</v>
      </c>
      <c r="S804" s="14">
        <f t="shared" ref="S804:U804" si="505">S818+S832+S846+S860+S874+S888+S944+S1000+S1042+S1056+S1070+S1112</f>
        <v>0</v>
      </c>
      <c r="T804" s="14">
        <f t="shared" si="505"/>
        <v>0</v>
      </c>
      <c r="U804" s="14">
        <f t="shared" si="505"/>
        <v>0</v>
      </c>
      <c r="V804" s="14">
        <f t="shared" si="503"/>
        <v>0</v>
      </c>
      <c r="W804" s="14">
        <f t="shared" si="503"/>
        <v>0</v>
      </c>
      <c r="X804" s="14">
        <f t="shared" si="503"/>
        <v>0</v>
      </c>
      <c r="Y804" s="5"/>
      <c r="Z804" s="5" t="s">
        <v>0</v>
      </c>
    </row>
    <row r="805" spans="1:26" s="8" customFormat="1" ht="16.5" thickTop="1" thickBot="1">
      <c r="A805" s="13" t="str">
        <f t="shared" si="502"/>
        <v>b</v>
      </c>
      <c r="B805" s="3"/>
      <c r="C805" s="9" t="s">
        <v>12</v>
      </c>
      <c r="D805" s="15">
        <f t="shared" ref="D805:X817" si="506">D819+D833+D847+D861+D875+D889+D945+D1001+D1043+D1057+D1071+D1113</f>
        <v>0</v>
      </c>
      <c r="E805" s="15">
        <f t="shared" si="506"/>
        <v>0</v>
      </c>
      <c r="F805" s="15">
        <f t="shared" si="506"/>
        <v>0</v>
      </c>
      <c r="G805" s="15">
        <f t="shared" si="506"/>
        <v>0</v>
      </c>
      <c r="H805" s="15">
        <f t="shared" si="506"/>
        <v>0</v>
      </c>
      <c r="I805" s="15">
        <f t="shared" si="506"/>
        <v>0</v>
      </c>
      <c r="J805" s="15">
        <f t="shared" si="506"/>
        <v>0</v>
      </c>
      <c r="K805" s="15">
        <f t="shared" si="506"/>
        <v>0</v>
      </c>
      <c r="L805" s="15">
        <f t="shared" si="506"/>
        <v>0</v>
      </c>
      <c r="M805" s="15">
        <f t="shared" ref="M805:O805" si="507">M819+M833+M847+M861+M875+M889+M945+M1001+M1043+M1057+M1071+M1113</f>
        <v>0</v>
      </c>
      <c r="N805" s="15">
        <f t="shared" si="507"/>
        <v>0</v>
      </c>
      <c r="O805" s="15">
        <f t="shared" si="507"/>
        <v>0</v>
      </c>
      <c r="P805" s="15">
        <f t="shared" si="506"/>
        <v>0</v>
      </c>
      <c r="Q805" s="15">
        <f t="shared" si="506"/>
        <v>0</v>
      </c>
      <c r="R805" s="15">
        <f t="shared" si="506"/>
        <v>0</v>
      </c>
      <c r="S805" s="15">
        <f t="shared" ref="S805:U805" si="508">S819+S833+S847+S861+S875+S889+S945+S1001+S1043+S1057+S1071+S1113</f>
        <v>0</v>
      </c>
      <c r="T805" s="15">
        <f t="shared" si="508"/>
        <v>0</v>
      </c>
      <c r="U805" s="15">
        <f t="shared" si="508"/>
        <v>0</v>
      </c>
      <c r="V805" s="15">
        <f t="shared" si="506"/>
        <v>0</v>
      </c>
      <c r="W805" s="15">
        <f t="shared" si="506"/>
        <v>0</v>
      </c>
      <c r="X805" s="15">
        <f t="shared" si="506"/>
        <v>0</v>
      </c>
      <c r="Y805" s="5"/>
      <c r="Z805" s="5"/>
    </row>
    <row r="806" spans="1:26" ht="16.5" thickTop="1" thickBot="1">
      <c r="A806" s="13" t="str">
        <f t="shared" si="502"/>
        <v>a</v>
      </c>
      <c r="B806" s="3" t="s">
        <v>0</v>
      </c>
      <c r="C806" s="9" t="s">
        <v>13</v>
      </c>
      <c r="D806" s="15">
        <f t="shared" si="506"/>
        <v>85</v>
      </c>
      <c r="E806" s="15">
        <f t="shared" si="506"/>
        <v>85</v>
      </c>
      <c r="F806" s="15">
        <f t="shared" si="506"/>
        <v>0</v>
      </c>
      <c r="G806" s="15">
        <f t="shared" si="506"/>
        <v>119</v>
      </c>
      <c r="H806" s="15">
        <f t="shared" si="506"/>
        <v>119</v>
      </c>
      <c r="I806" s="15">
        <f t="shared" si="506"/>
        <v>0</v>
      </c>
      <c r="J806" s="15">
        <f t="shared" si="506"/>
        <v>0</v>
      </c>
      <c r="K806" s="15">
        <f t="shared" si="506"/>
        <v>0</v>
      </c>
      <c r="L806" s="15">
        <f t="shared" si="506"/>
        <v>0</v>
      </c>
      <c r="M806" s="15">
        <f t="shared" ref="M806:O806" si="509">M820+M834+M848+M862+M876+M890+M946+M1002+M1044+M1058+M1072+M1114</f>
        <v>0</v>
      </c>
      <c r="N806" s="15">
        <f t="shared" si="509"/>
        <v>0</v>
      </c>
      <c r="O806" s="15">
        <f t="shared" si="509"/>
        <v>0</v>
      </c>
      <c r="P806" s="15">
        <f t="shared" si="506"/>
        <v>53</v>
      </c>
      <c r="Q806" s="15">
        <f t="shared" si="506"/>
        <v>132</v>
      </c>
      <c r="R806" s="15">
        <f t="shared" si="506"/>
        <v>0</v>
      </c>
      <c r="S806" s="15">
        <f t="shared" ref="S806:U806" si="510">S820+S834+S848+S862+S876+S890+S946+S1002+S1044+S1058+S1072+S1114</f>
        <v>0</v>
      </c>
      <c r="T806" s="15">
        <f t="shared" si="510"/>
        <v>0</v>
      </c>
      <c r="U806" s="15">
        <f t="shared" si="510"/>
        <v>0</v>
      </c>
      <c r="V806" s="15">
        <f t="shared" si="506"/>
        <v>0</v>
      </c>
      <c r="W806" s="15">
        <f t="shared" si="506"/>
        <v>0</v>
      </c>
      <c r="X806" s="15">
        <f t="shared" si="506"/>
        <v>0</v>
      </c>
      <c r="Y806" s="2"/>
      <c r="Z806" s="2"/>
    </row>
    <row r="807" spans="1:26" ht="16.5" thickTop="1" thickBot="1">
      <c r="A807" s="13" t="str">
        <f t="shared" si="502"/>
        <v>a</v>
      </c>
      <c r="B807" s="3" t="s">
        <v>0</v>
      </c>
      <c r="C807" s="10" t="s">
        <v>14</v>
      </c>
      <c r="D807" s="16">
        <f t="shared" si="506"/>
        <v>71621518.469999999</v>
      </c>
      <c r="E807" s="16">
        <f t="shared" si="506"/>
        <v>71621518.469999999</v>
      </c>
      <c r="F807" s="16">
        <f t="shared" si="506"/>
        <v>0</v>
      </c>
      <c r="G807" s="16">
        <f t="shared" si="506"/>
        <v>89300000</v>
      </c>
      <c r="H807" s="16">
        <f t="shared" si="506"/>
        <v>89300000</v>
      </c>
      <c r="I807" s="16">
        <f t="shared" si="506"/>
        <v>0</v>
      </c>
      <c r="J807" s="16">
        <f t="shared" si="506"/>
        <v>88938300</v>
      </c>
      <c r="K807" s="16">
        <f t="shared" si="506"/>
        <v>88938300</v>
      </c>
      <c r="L807" s="16">
        <f t="shared" si="506"/>
        <v>0</v>
      </c>
      <c r="M807" s="16">
        <f t="shared" ref="M807:O807" si="511">M821+M835+M849+M863+M877+M891+M947+M1003+M1045+M1059+M1073+M1115</f>
        <v>0</v>
      </c>
      <c r="N807" s="16">
        <f t="shared" si="511"/>
        <v>0</v>
      </c>
      <c r="O807" s="16">
        <f t="shared" si="511"/>
        <v>0</v>
      </c>
      <c r="P807" s="16">
        <f t="shared" si="506"/>
        <v>0</v>
      </c>
      <c r="Q807" s="16">
        <f t="shared" si="506"/>
        <v>0</v>
      </c>
      <c r="R807" s="16">
        <f t="shared" si="506"/>
        <v>0</v>
      </c>
      <c r="S807" s="16">
        <f t="shared" ref="S807:U807" si="512">S821+S835+S849+S863+S877+S891+S947+S1003+S1045+S1059+S1073+S1115</f>
        <v>0</v>
      </c>
      <c r="T807" s="16">
        <f t="shared" si="512"/>
        <v>0</v>
      </c>
      <c r="U807" s="16">
        <f t="shared" si="512"/>
        <v>0</v>
      </c>
      <c r="V807" s="16">
        <f t="shared" si="506"/>
        <v>0</v>
      </c>
      <c r="W807" s="16">
        <f t="shared" si="506"/>
        <v>0</v>
      </c>
      <c r="X807" s="16">
        <f t="shared" si="506"/>
        <v>0</v>
      </c>
      <c r="Y807" s="2"/>
      <c r="Z807" s="2"/>
    </row>
    <row r="808" spans="1:26" ht="16.5" thickTop="1" thickBot="1">
      <c r="A808" s="13" t="str">
        <f t="shared" si="502"/>
        <v>b</v>
      </c>
      <c r="B808" s="3" t="s">
        <v>0</v>
      </c>
      <c r="C808" s="4" t="s">
        <v>182</v>
      </c>
      <c r="D808" s="17">
        <f t="shared" si="506"/>
        <v>0</v>
      </c>
      <c r="E808" s="17">
        <f t="shared" si="506"/>
        <v>0</v>
      </c>
      <c r="F808" s="17">
        <f t="shared" si="506"/>
        <v>0</v>
      </c>
      <c r="G808" s="17">
        <f t="shared" si="506"/>
        <v>0</v>
      </c>
      <c r="H808" s="17">
        <f t="shared" si="506"/>
        <v>0</v>
      </c>
      <c r="I808" s="17">
        <f t="shared" si="506"/>
        <v>0</v>
      </c>
      <c r="J808" s="17">
        <f t="shared" si="506"/>
        <v>0</v>
      </c>
      <c r="K808" s="17">
        <f t="shared" si="506"/>
        <v>0</v>
      </c>
      <c r="L808" s="17">
        <f t="shared" si="506"/>
        <v>0</v>
      </c>
      <c r="M808" s="17">
        <f t="shared" ref="M808:O808" si="513">M822+M836+M850+M864+M878+M892+M948+M1004+M1046+M1060+M1074+M1116</f>
        <v>0</v>
      </c>
      <c r="N808" s="17">
        <f t="shared" si="513"/>
        <v>0</v>
      </c>
      <c r="O808" s="17">
        <f t="shared" si="513"/>
        <v>0</v>
      </c>
      <c r="P808" s="17">
        <f t="shared" si="506"/>
        <v>0</v>
      </c>
      <c r="Q808" s="17">
        <f t="shared" si="506"/>
        <v>0</v>
      </c>
      <c r="R808" s="17">
        <f t="shared" si="506"/>
        <v>0</v>
      </c>
      <c r="S808" s="17">
        <f t="shared" ref="S808:U808" si="514">S822+S836+S850+S864+S878+S892+S948+S1004+S1046+S1060+S1074+S1116</f>
        <v>0</v>
      </c>
      <c r="T808" s="17">
        <f t="shared" si="514"/>
        <v>0</v>
      </c>
      <c r="U808" s="17">
        <f t="shared" si="514"/>
        <v>0</v>
      </c>
      <c r="V808" s="17">
        <f t="shared" si="506"/>
        <v>0</v>
      </c>
      <c r="W808" s="17">
        <f t="shared" si="506"/>
        <v>0</v>
      </c>
      <c r="X808" s="17">
        <f t="shared" si="506"/>
        <v>0</v>
      </c>
      <c r="Y808" s="2"/>
      <c r="Z808" s="2"/>
    </row>
    <row r="809" spans="1:26" ht="16.5" thickTop="1" thickBot="1">
      <c r="A809" s="13" t="str">
        <f t="shared" si="502"/>
        <v>a</v>
      </c>
      <c r="B809" s="3" t="s">
        <v>0</v>
      </c>
      <c r="C809" s="4" t="s">
        <v>133</v>
      </c>
      <c r="D809" s="17">
        <f t="shared" si="506"/>
        <v>34419215.450000003</v>
      </c>
      <c r="E809" s="17">
        <f t="shared" si="506"/>
        <v>34419215.450000003</v>
      </c>
      <c r="F809" s="17">
        <f t="shared" si="506"/>
        <v>0</v>
      </c>
      <c r="G809" s="17">
        <f t="shared" si="506"/>
        <v>41549000</v>
      </c>
      <c r="H809" s="17">
        <f t="shared" si="506"/>
        <v>41549000</v>
      </c>
      <c r="I809" s="17">
        <f t="shared" si="506"/>
        <v>0</v>
      </c>
      <c r="J809" s="17">
        <f t="shared" si="506"/>
        <v>41191300</v>
      </c>
      <c r="K809" s="17">
        <f t="shared" si="506"/>
        <v>41191300</v>
      </c>
      <c r="L809" s="17">
        <f t="shared" si="506"/>
        <v>0</v>
      </c>
      <c r="M809" s="17">
        <f t="shared" ref="M809:O809" si="515">M823+M837+M851+M865+M879+M893+M949+M1005+M1047+M1061+M1075+M1117</f>
        <v>0</v>
      </c>
      <c r="N809" s="17">
        <f t="shared" si="515"/>
        <v>0</v>
      </c>
      <c r="O809" s="17">
        <f t="shared" si="515"/>
        <v>0</v>
      </c>
      <c r="P809" s="17">
        <f t="shared" si="506"/>
        <v>0</v>
      </c>
      <c r="Q809" s="17">
        <f t="shared" si="506"/>
        <v>0</v>
      </c>
      <c r="R809" s="17">
        <f t="shared" si="506"/>
        <v>0</v>
      </c>
      <c r="S809" s="17">
        <f t="shared" ref="S809:U809" si="516">S823+S837+S851+S865+S879+S893+S949+S1005+S1047+S1061+S1075+S1117</f>
        <v>0</v>
      </c>
      <c r="T809" s="17">
        <f t="shared" si="516"/>
        <v>0</v>
      </c>
      <c r="U809" s="17">
        <f t="shared" si="516"/>
        <v>0</v>
      </c>
      <c r="V809" s="17">
        <f t="shared" si="506"/>
        <v>0</v>
      </c>
      <c r="W809" s="17">
        <f t="shared" si="506"/>
        <v>0</v>
      </c>
      <c r="X809" s="17">
        <f t="shared" si="506"/>
        <v>0</v>
      </c>
      <c r="Y809" s="2"/>
      <c r="Z809" s="2"/>
    </row>
    <row r="810" spans="1:26" s="8" customFormat="1" ht="16.5" thickTop="1" thickBot="1">
      <c r="A810" s="13" t="str">
        <f t="shared" si="502"/>
        <v>b</v>
      </c>
      <c r="B810" s="3"/>
      <c r="C810" s="4" t="s">
        <v>132</v>
      </c>
      <c r="D810" s="17">
        <f t="shared" si="506"/>
        <v>0</v>
      </c>
      <c r="E810" s="17">
        <f t="shared" si="506"/>
        <v>0</v>
      </c>
      <c r="F810" s="17">
        <f t="shared" si="506"/>
        <v>0</v>
      </c>
      <c r="G810" s="17">
        <f t="shared" si="506"/>
        <v>0</v>
      </c>
      <c r="H810" s="17">
        <f t="shared" si="506"/>
        <v>0</v>
      </c>
      <c r="I810" s="17">
        <f t="shared" si="506"/>
        <v>0</v>
      </c>
      <c r="J810" s="17">
        <f t="shared" si="506"/>
        <v>0</v>
      </c>
      <c r="K810" s="17">
        <f t="shared" si="506"/>
        <v>0</v>
      </c>
      <c r="L810" s="17">
        <f t="shared" si="506"/>
        <v>0</v>
      </c>
      <c r="M810" s="17">
        <f t="shared" ref="M810:O810" si="517">M824+M838+M852+M866+M880+M894+M950+M1006+M1048+M1062+M1076+M1118</f>
        <v>0</v>
      </c>
      <c r="N810" s="17">
        <f t="shared" si="517"/>
        <v>0</v>
      </c>
      <c r="O810" s="17">
        <f t="shared" si="517"/>
        <v>0</v>
      </c>
      <c r="P810" s="17">
        <f t="shared" si="506"/>
        <v>0</v>
      </c>
      <c r="Q810" s="17">
        <f t="shared" si="506"/>
        <v>0</v>
      </c>
      <c r="R810" s="17">
        <f t="shared" si="506"/>
        <v>0</v>
      </c>
      <c r="S810" s="17">
        <f t="shared" ref="S810:U810" si="518">S824+S838+S852+S866+S880+S894+S950+S1006+S1048+S1062+S1076+S1118</f>
        <v>0</v>
      </c>
      <c r="T810" s="17">
        <f t="shared" si="518"/>
        <v>0</v>
      </c>
      <c r="U810" s="17">
        <f t="shared" si="518"/>
        <v>0</v>
      </c>
      <c r="V810" s="17">
        <f t="shared" si="506"/>
        <v>0</v>
      </c>
      <c r="W810" s="17">
        <f t="shared" si="506"/>
        <v>0</v>
      </c>
      <c r="X810" s="17">
        <f t="shared" si="506"/>
        <v>0</v>
      </c>
      <c r="Y810" s="2"/>
      <c r="Z810" s="2"/>
    </row>
    <row r="811" spans="1:26" ht="16.5" thickTop="1" thickBot="1">
      <c r="A811" s="13" t="str">
        <f t="shared" si="502"/>
        <v>b</v>
      </c>
      <c r="B811" s="3" t="s">
        <v>0</v>
      </c>
      <c r="C811" s="4" t="s">
        <v>148</v>
      </c>
      <c r="D811" s="17">
        <f t="shared" si="506"/>
        <v>0</v>
      </c>
      <c r="E811" s="17">
        <f t="shared" si="506"/>
        <v>0</v>
      </c>
      <c r="F811" s="17">
        <f t="shared" si="506"/>
        <v>0</v>
      </c>
      <c r="G811" s="17">
        <f t="shared" si="506"/>
        <v>0</v>
      </c>
      <c r="H811" s="17">
        <f t="shared" si="506"/>
        <v>0</v>
      </c>
      <c r="I811" s="17">
        <f t="shared" si="506"/>
        <v>0</v>
      </c>
      <c r="J811" s="17">
        <f t="shared" si="506"/>
        <v>0</v>
      </c>
      <c r="K811" s="17">
        <f t="shared" si="506"/>
        <v>0</v>
      </c>
      <c r="L811" s="17">
        <f t="shared" si="506"/>
        <v>0</v>
      </c>
      <c r="M811" s="17">
        <f t="shared" ref="M811:O811" si="519">M825+M839+M853+M867+M881+M895+M951+M1007+M1049+M1063+M1077+M1119</f>
        <v>0</v>
      </c>
      <c r="N811" s="17">
        <f t="shared" si="519"/>
        <v>0</v>
      </c>
      <c r="O811" s="17">
        <f t="shared" si="519"/>
        <v>0</v>
      </c>
      <c r="P811" s="17">
        <f t="shared" si="506"/>
        <v>0</v>
      </c>
      <c r="Q811" s="17">
        <f t="shared" si="506"/>
        <v>0</v>
      </c>
      <c r="R811" s="17">
        <f t="shared" si="506"/>
        <v>0</v>
      </c>
      <c r="S811" s="17">
        <f t="shared" ref="S811:U811" si="520">S825+S839+S853+S867+S881+S895+S951+S1007+S1049+S1063+S1077+S1119</f>
        <v>0</v>
      </c>
      <c r="T811" s="17">
        <f t="shared" si="520"/>
        <v>0</v>
      </c>
      <c r="U811" s="17">
        <f t="shared" si="520"/>
        <v>0</v>
      </c>
      <c r="V811" s="17">
        <f t="shared" si="506"/>
        <v>0</v>
      </c>
      <c r="W811" s="17">
        <f t="shared" si="506"/>
        <v>0</v>
      </c>
      <c r="X811" s="17">
        <f t="shared" si="506"/>
        <v>0</v>
      </c>
      <c r="Y811" s="2"/>
      <c r="Z811" s="2"/>
    </row>
    <row r="812" spans="1:26" ht="16.5" thickTop="1" thickBot="1">
      <c r="A812" s="13" t="str">
        <f t="shared" si="502"/>
        <v>a</v>
      </c>
      <c r="B812" s="3" t="s">
        <v>0</v>
      </c>
      <c r="C812" s="4" t="s">
        <v>134</v>
      </c>
      <c r="D812" s="17">
        <f t="shared" si="506"/>
        <v>37202303.020000003</v>
      </c>
      <c r="E812" s="17">
        <f t="shared" si="506"/>
        <v>37202303.020000003</v>
      </c>
      <c r="F812" s="17">
        <f t="shared" si="506"/>
        <v>0</v>
      </c>
      <c r="G812" s="17">
        <f t="shared" si="506"/>
        <v>47751000</v>
      </c>
      <c r="H812" s="17">
        <f t="shared" si="506"/>
        <v>47751000</v>
      </c>
      <c r="I812" s="17">
        <f t="shared" si="506"/>
        <v>0</v>
      </c>
      <c r="J812" s="17">
        <f t="shared" si="506"/>
        <v>47577000</v>
      </c>
      <c r="K812" s="17">
        <f t="shared" si="506"/>
        <v>47577000</v>
      </c>
      <c r="L812" s="17">
        <f t="shared" si="506"/>
        <v>0</v>
      </c>
      <c r="M812" s="17">
        <f t="shared" ref="M812:O812" si="521">M826+M840+M854+M868+M882+M896+M952+M1008+M1050+M1064+M1078+M1120</f>
        <v>0</v>
      </c>
      <c r="N812" s="17">
        <f t="shared" si="521"/>
        <v>0</v>
      </c>
      <c r="O812" s="17">
        <f t="shared" si="521"/>
        <v>0</v>
      </c>
      <c r="P812" s="17">
        <f t="shared" si="506"/>
        <v>0</v>
      </c>
      <c r="Q812" s="17">
        <f t="shared" si="506"/>
        <v>0</v>
      </c>
      <c r="R812" s="17">
        <f t="shared" si="506"/>
        <v>0</v>
      </c>
      <c r="S812" s="17">
        <f t="shared" ref="S812:U812" si="522">S826+S840+S854+S868+S882+S896+S952+S1008+S1050+S1064+S1078+S1120</f>
        <v>0</v>
      </c>
      <c r="T812" s="17">
        <f t="shared" si="522"/>
        <v>0</v>
      </c>
      <c r="U812" s="17">
        <f t="shared" si="522"/>
        <v>0</v>
      </c>
      <c r="V812" s="17">
        <f t="shared" si="506"/>
        <v>0</v>
      </c>
      <c r="W812" s="17">
        <f t="shared" si="506"/>
        <v>0</v>
      </c>
      <c r="X812" s="17">
        <f t="shared" si="506"/>
        <v>0</v>
      </c>
      <c r="Y812" s="2"/>
      <c r="Z812" s="2"/>
    </row>
    <row r="813" spans="1:26" ht="16.5" thickTop="1" thickBot="1">
      <c r="A813" s="13" t="str">
        <f t="shared" si="502"/>
        <v>a</v>
      </c>
      <c r="B813" s="3" t="s">
        <v>0</v>
      </c>
      <c r="C813" s="4" t="s">
        <v>129</v>
      </c>
      <c r="D813" s="17">
        <f t="shared" si="506"/>
        <v>0</v>
      </c>
      <c r="E813" s="17">
        <f t="shared" si="506"/>
        <v>0</v>
      </c>
      <c r="F813" s="17">
        <f t="shared" si="506"/>
        <v>0</v>
      </c>
      <c r="G813" s="17">
        <f t="shared" si="506"/>
        <v>0</v>
      </c>
      <c r="H813" s="17">
        <f t="shared" si="506"/>
        <v>0</v>
      </c>
      <c r="I813" s="17">
        <f t="shared" si="506"/>
        <v>0</v>
      </c>
      <c r="J813" s="17">
        <f t="shared" si="506"/>
        <v>170000</v>
      </c>
      <c r="K813" s="17">
        <f t="shared" si="506"/>
        <v>170000</v>
      </c>
      <c r="L813" s="17">
        <f t="shared" si="506"/>
        <v>0</v>
      </c>
      <c r="M813" s="17">
        <f t="shared" ref="M813:O813" si="523">M827+M841+M855+M869+M883+M897+M953+M1009+M1051+M1065+M1079+M1121</f>
        <v>0</v>
      </c>
      <c r="N813" s="17">
        <f t="shared" si="523"/>
        <v>0</v>
      </c>
      <c r="O813" s="17">
        <f t="shared" si="523"/>
        <v>0</v>
      </c>
      <c r="P813" s="17">
        <f t="shared" si="506"/>
        <v>0</v>
      </c>
      <c r="Q813" s="17">
        <f t="shared" si="506"/>
        <v>0</v>
      </c>
      <c r="R813" s="17">
        <f t="shared" si="506"/>
        <v>0</v>
      </c>
      <c r="S813" s="17">
        <f t="shared" ref="S813:U813" si="524">S827+S841+S855+S869+S883+S897+S953+S1009+S1051+S1065+S1079+S1121</f>
        <v>0</v>
      </c>
      <c r="T813" s="17">
        <f t="shared" si="524"/>
        <v>0</v>
      </c>
      <c r="U813" s="17">
        <f t="shared" si="524"/>
        <v>0</v>
      </c>
      <c r="V813" s="17">
        <f t="shared" si="506"/>
        <v>0</v>
      </c>
      <c r="W813" s="17">
        <f t="shared" si="506"/>
        <v>0</v>
      </c>
      <c r="X813" s="17">
        <f t="shared" si="506"/>
        <v>0</v>
      </c>
      <c r="Y813" s="2"/>
      <c r="Z813" s="2"/>
    </row>
    <row r="814" spans="1:26" ht="27" thickTop="1" thickBot="1">
      <c r="A814" s="13" t="str">
        <f t="shared" si="502"/>
        <v>a</v>
      </c>
      <c r="B814" s="3" t="s">
        <v>0</v>
      </c>
      <c r="C814" s="11" t="s">
        <v>15</v>
      </c>
      <c r="D814" s="19">
        <f t="shared" si="506"/>
        <v>0</v>
      </c>
      <c r="E814" s="19">
        <f t="shared" si="506"/>
        <v>0</v>
      </c>
      <c r="F814" s="19">
        <f t="shared" si="506"/>
        <v>0</v>
      </c>
      <c r="G814" s="19">
        <f t="shared" si="506"/>
        <v>0</v>
      </c>
      <c r="H814" s="19">
        <f t="shared" si="506"/>
        <v>0</v>
      </c>
      <c r="I814" s="19">
        <f t="shared" si="506"/>
        <v>0</v>
      </c>
      <c r="J814" s="19">
        <f t="shared" si="506"/>
        <v>170000</v>
      </c>
      <c r="K814" s="19">
        <f t="shared" si="506"/>
        <v>170000</v>
      </c>
      <c r="L814" s="19">
        <f t="shared" si="506"/>
        <v>0</v>
      </c>
      <c r="M814" s="19">
        <f t="shared" ref="M814:O814" si="525">M828+M842+M856+M870+M884+M898+M954+M1010+M1052+M1066+M1080+M1122</f>
        <v>0</v>
      </c>
      <c r="N814" s="19">
        <f t="shared" si="525"/>
        <v>0</v>
      </c>
      <c r="O814" s="19">
        <f t="shared" si="525"/>
        <v>0</v>
      </c>
      <c r="P814" s="19">
        <f t="shared" si="506"/>
        <v>0</v>
      </c>
      <c r="Q814" s="19">
        <f t="shared" si="506"/>
        <v>0</v>
      </c>
      <c r="R814" s="19">
        <f t="shared" si="506"/>
        <v>0</v>
      </c>
      <c r="S814" s="19">
        <f t="shared" ref="S814:U814" si="526">S828+S842+S856+S870+S884+S898+S954+S1010+S1052+S1066+S1080+S1122</f>
        <v>0</v>
      </c>
      <c r="T814" s="19">
        <f t="shared" si="526"/>
        <v>0</v>
      </c>
      <c r="U814" s="19">
        <f t="shared" si="526"/>
        <v>0</v>
      </c>
      <c r="V814" s="19">
        <f t="shared" si="506"/>
        <v>0</v>
      </c>
      <c r="W814" s="19">
        <f t="shared" si="506"/>
        <v>0</v>
      </c>
      <c r="X814" s="19">
        <f t="shared" si="506"/>
        <v>0</v>
      </c>
      <c r="Y814" s="2"/>
      <c r="Z814" s="2"/>
    </row>
    <row r="815" spans="1:26" ht="27" thickTop="1" thickBot="1">
      <c r="A815" s="13" t="str">
        <f t="shared" si="502"/>
        <v>b</v>
      </c>
      <c r="B815" s="3" t="s">
        <v>0</v>
      </c>
      <c r="C815" s="11" t="s">
        <v>16</v>
      </c>
      <c r="D815" s="19">
        <f t="shared" si="506"/>
        <v>0</v>
      </c>
      <c r="E815" s="19">
        <f t="shared" si="506"/>
        <v>0</v>
      </c>
      <c r="F815" s="19">
        <f t="shared" si="506"/>
        <v>0</v>
      </c>
      <c r="G815" s="19">
        <f t="shared" si="506"/>
        <v>0</v>
      </c>
      <c r="H815" s="19">
        <f t="shared" si="506"/>
        <v>0</v>
      </c>
      <c r="I815" s="19">
        <f t="shared" si="506"/>
        <v>0</v>
      </c>
      <c r="J815" s="19">
        <f t="shared" si="506"/>
        <v>0</v>
      </c>
      <c r="K815" s="19">
        <f t="shared" si="506"/>
        <v>0</v>
      </c>
      <c r="L815" s="19">
        <f t="shared" si="506"/>
        <v>0</v>
      </c>
      <c r="M815" s="19">
        <f t="shared" ref="M815:O815" si="527">M829+M843+M857+M871+M885+M899+M955+M1011+M1053+M1067+M1081+M1123</f>
        <v>0</v>
      </c>
      <c r="N815" s="19">
        <f t="shared" si="527"/>
        <v>0</v>
      </c>
      <c r="O815" s="19">
        <f t="shared" si="527"/>
        <v>0</v>
      </c>
      <c r="P815" s="19">
        <f t="shared" si="506"/>
        <v>0</v>
      </c>
      <c r="Q815" s="19">
        <f t="shared" si="506"/>
        <v>0</v>
      </c>
      <c r="R815" s="19">
        <f t="shared" si="506"/>
        <v>0</v>
      </c>
      <c r="S815" s="19">
        <f t="shared" ref="S815:U815" si="528">S829+S843+S857+S871+S885+S899+S955+S1011+S1053+S1067+S1081+S1123</f>
        <v>0</v>
      </c>
      <c r="T815" s="19">
        <f t="shared" si="528"/>
        <v>0</v>
      </c>
      <c r="U815" s="19">
        <f t="shared" si="528"/>
        <v>0</v>
      </c>
      <c r="V815" s="19">
        <f t="shared" si="506"/>
        <v>0</v>
      </c>
      <c r="W815" s="19">
        <f t="shared" si="506"/>
        <v>0</v>
      </c>
      <c r="X815" s="19">
        <f t="shared" si="506"/>
        <v>0</v>
      </c>
      <c r="Y815" s="2"/>
      <c r="Z815" s="2"/>
    </row>
    <row r="816" spans="1:26" ht="16.5" thickTop="1" thickBot="1">
      <c r="A816" s="13" t="str">
        <f t="shared" si="502"/>
        <v>a</v>
      </c>
      <c r="B816" s="3" t="s">
        <v>0</v>
      </c>
      <c r="C816" s="10" t="s">
        <v>17</v>
      </c>
      <c r="D816" s="16">
        <f t="shared" si="506"/>
        <v>708548.21</v>
      </c>
      <c r="E816" s="16">
        <f t="shared" si="506"/>
        <v>708548.21</v>
      </c>
      <c r="F816" s="16">
        <f t="shared" si="506"/>
        <v>0</v>
      </c>
      <c r="G816" s="16">
        <f t="shared" si="506"/>
        <v>100000</v>
      </c>
      <c r="H816" s="16">
        <f t="shared" si="506"/>
        <v>100000</v>
      </c>
      <c r="I816" s="16">
        <f t="shared" si="506"/>
        <v>0</v>
      </c>
      <c r="J816" s="16">
        <f t="shared" si="506"/>
        <v>154700</v>
      </c>
      <c r="K816" s="16">
        <f t="shared" si="506"/>
        <v>154700</v>
      </c>
      <c r="L816" s="16">
        <f t="shared" si="506"/>
        <v>0</v>
      </c>
      <c r="M816" s="16">
        <f t="shared" ref="M816:O816" si="529">M830+M844+M858+M872+M886+M900+M956+M1012+M1054+M1068+M1082+M1124</f>
        <v>0</v>
      </c>
      <c r="N816" s="16">
        <f t="shared" si="529"/>
        <v>0</v>
      </c>
      <c r="O816" s="16">
        <f t="shared" si="529"/>
        <v>0</v>
      </c>
      <c r="P816" s="16">
        <f t="shared" si="506"/>
        <v>0</v>
      </c>
      <c r="Q816" s="16">
        <f t="shared" si="506"/>
        <v>0</v>
      </c>
      <c r="R816" s="16">
        <f t="shared" si="506"/>
        <v>0</v>
      </c>
      <c r="S816" s="16">
        <f t="shared" ref="S816:U816" si="530">S830+S844+S858+S872+S886+S900+S956+S1012+S1054+S1068+S1082+S1124</f>
        <v>0</v>
      </c>
      <c r="T816" s="16">
        <f t="shared" si="530"/>
        <v>0</v>
      </c>
      <c r="U816" s="16">
        <f t="shared" si="530"/>
        <v>0</v>
      </c>
      <c r="V816" s="16">
        <f t="shared" si="506"/>
        <v>0</v>
      </c>
      <c r="W816" s="16">
        <f t="shared" si="506"/>
        <v>0</v>
      </c>
      <c r="X816" s="16">
        <f t="shared" si="506"/>
        <v>0</v>
      </c>
      <c r="Y816" s="2"/>
      <c r="Z816" s="2"/>
    </row>
    <row r="817" spans="1:26" ht="16.5" thickTop="1" thickBot="1">
      <c r="A817" s="13" t="str">
        <f t="shared" si="502"/>
        <v>b</v>
      </c>
      <c r="B817" s="3" t="s">
        <v>0</v>
      </c>
      <c r="C817" s="10" t="s">
        <v>18</v>
      </c>
      <c r="D817" s="16">
        <f t="shared" si="506"/>
        <v>0</v>
      </c>
      <c r="E817" s="16">
        <f t="shared" si="506"/>
        <v>0</v>
      </c>
      <c r="F817" s="16">
        <f t="shared" si="506"/>
        <v>0</v>
      </c>
      <c r="G817" s="16">
        <f t="shared" si="506"/>
        <v>0</v>
      </c>
      <c r="H817" s="16">
        <f t="shared" si="506"/>
        <v>0</v>
      </c>
      <c r="I817" s="16">
        <f t="shared" si="506"/>
        <v>0</v>
      </c>
      <c r="J817" s="16">
        <f t="shared" si="506"/>
        <v>0</v>
      </c>
      <c r="K817" s="16">
        <f t="shared" si="506"/>
        <v>0</v>
      </c>
      <c r="L817" s="16">
        <f t="shared" si="506"/>
        <v>0</v>
      </c>
      <c r="M817" s="16">
        <f t="shared" ref="M817:O817" si="531">M831+M845+M859+M873+M887+M901+M957+M1013+M1055+M1069+M1083+M1125</f>
        <v>0</v>
      </c>
      <c r="N817" s="16">
        <f t="shared" si="531"/>
        <v>0</v>
      </c>
      <c r="O817" s="16">
        <f t="shared" si="531"/>
        <v>0</v>
      </c>
      <c r="P817" s="16">
        <f t="shared" si="506"/>
        <v>0</v>
      </c>
      <c r="Q817" s="16">
        <f t="shared" si="506"/>
        <v>0</v>
      </c>
      <c r="R817" s="16">
        <f t="shared" si="506"/>
        <v>0</v>
      </c>
      <c r="S817" s="16">
        <f t="shared" ref="S817:U817" si="532">S831+S845+S859+S873+S887+S901+S957+S1013+S1055+S1069+S1083+S1125</f>
        <v>0</v>
      </c>
      <c r="T817" s="16">
        <f t="shared" si="532"/>
        <v>0</v>
      </c>
      <c r="U817" s="16">
        <f t="shared" si="532"/>
        <v>0</v>
      </c>
      <c r="V817" s="16">
        <f t="shared" si="506"/>
        <v>0</v>
      </c>
      <c r="W817" s="16">
        <f t="shared" si="506"/>
        <v>0</v>
      </c>
      <c r="X817" s="16">
        <f t="shared" si="506"/>
        <v>0</v>
      </c>
      <c r="Y817" s="2"/>
      <c r="Z817" s="2"/>
    </row>
    <row r="818" spans="1:26" ht="46.5" thickTop="1" thickBot="1">
      <c r="A818" s="13" t="str">
        <f t="shared" si="502"/>
        <v>a</v>
      </c>
      <c r="B818" s="3" t="s">
        <v>76</v>
      </c>
      <c r="C818" s="6" t="s">
        <v>193</v>
      </c>
      <c r="D818" s="14">
        <f t="shared" ref="D818:D881" si="533">E818+F818</f>
        <v>1289796.43</v>
      </c>
      <c r="E818" s="14">
        <f>E821+E830+E831</f>
        <v>1289796.43</v>
      </c>
      <c r="F818" s="14">
        <f>F821+F830+F831</f>
        <v>0</v>
      </c>
      <c r="G818" s="14">
        <f t="shared" ref="G818:G881" si="534">H818+I818</f>
        <v>1800000</v>
      </c>
      <c r="H818" s="14">
        <f>H821+H830+H831</f>
        <v>1800000</v>
      </c>
      <c r="I818" s="14">
        <f>I821+I830+I831</f>
        <v>0</v>
      </c>
      <c r="J818" s="14">
        <f t="shared" ref="J818:J881" si="535">K818+L818</f>
        <v>2485000</v>
      </c>
      <c r="K818" s="14">
        <f>K821+K830+K831</f>
        <v>2485000</v>
      </c>
      <c r="L818" s="14">
        <f>L821+L830+L831</f>
        <v>0</v>
      </c>
      <c r="M818" s="14">
        <f t="shared" ref="M818:M881" si="536">N818+O818</f>
        <v>0</v>
      </c>
      <c r="N818" s="14">
        <f>N821+N830+N831</f>
        <v>0</v>
      </c>
      <c r="O818" s="14">
        <f>O821+O830+O831</f>
        <v>0</v>
      </c>
      <c r="P818" s="14">
        <f t="shared" ref="P818:P881" si="537">Q818+R818</f>
        <v>4400000</v>
      </c>
      <c r="Q818" s="14">
        <v>4400000</v>
      </c>
      <c r="R818" s="14">
        <f>R821+R830+R831</f>
        <v>0</v>
      </c>
      <c r="S818" s="14">
        <f t="shared" ref="S818:S881" si="538">T818+U818</f>
        <v>0</v>
      </c>
      <c r="T818" s="14">
        <f>T821+T830+T831</f>
        <v>0</v>
      </c>
      <c r="U818" s="14">
        <f>U821+U830+U831</f>
        <v>0</v>
      </c>
      <c r="V818" s="14">
        <f t="shared" ref="V818:V881" si="539">W818+X818</f>
        <v>0</v>
      </c>
      <c r="W818" s="14">
        <f>W821+W830+W831</f>
        <v>0</v>
      </c>
      <c r="X818" s="14">
        <f>X821+X830+X831</f>
        <v>0</v>
      </c>
      <c r="Y818" s="5" t="s">
        <v>174</v>
      </c>
      <c r="Z818" s="5" t="s">
        <v>164</v>
      </c>
    </row>
    <row r="819" spans="1:26" s="8" customFormat="1" ht="16.5" thickTop="1" thickBot="1">
      <c r="A819" s="13" t="str">
        <f t="shared" si="502"/>
        <v>b</v>
      </c>
      <c r="B819" s="3"/>
      <c r="C819" s="9" t="s">
        <v>12</v>
      </c>
      <c r="D819" s="15">
        <f t="shared" si="533"/>
        <v>0</v>
      </c>
      <c r="E819" s="15">
        <v>0</v>
      </c>
      <c r="F819" s="15">
        <v>0</v>
      </c>
      <c r="G819" s="15">
        <f t="shared" si="534"/>
        <v>0</v>
      </c>
      <c r="H819" s="15">
        <v>0</v>
      </c>
      <c r="I819" s="15">
        <v>0</v>
      </c>
      <c r="J819" s="15">
        <f t="shared" si="535"/>
        <v>0</v>
      </c>
      <c r="K819" s="15">
        <v>0</v>
      </c>
      <c r="L819" s="15">
        <v>0</v>
      </c>
      <c r="M819" s="15">
        <f t="shared" si="536"/>
        <v>0</v>
      </c>
      <c r="N819" s="15">
        <v>0</v>
      </c>
      <c r="O819" s="15">
        <v>0</v>
      </c>
      <c r="P819" s="15">
        <f t="shared" si="537"/>
        <v>0</v>
      </c>
      <c r="Q819" s="15">
        <v>0</v>
      </c>
      <c r="R819" s="15">
        <v>0</v>
      </c>
      <c r="S819" s="15">
        <f t="shared" si="538"/>
        <v>0</v>
      </c>
      <c r="T819" s="15">
        <v>0</v>
      </c>
      <c r="U819" s="15">
        <v>0</v>
      </c>
      <c r="V819" s="15">
        <f t="shared" si="539"/>
        <v>0</v>
      </c>
      <c r="W819" s="15">
        <v>0</v>
      </c>
      <c r="X819" s="15">
        <v>0</v>
      </c>
      <c r="Y819" s="5"/>
      <c r="Z819" s="5"/>
    </row>
    <row r="820" spans="1:26" s="8" customFormat="1" ht="16.5" thickTop="1" thickBot="1">
      <c r="A820" s="13" t="str">
        <f t="shared" si="502"/>
        <v>a</v>
      </c>
      <c r="B820" s="3"/>
      <c r="C820" s="9" t="s">
        <v>13</v>
      </c>
      <c r="D820" s="15">
        <f t="shared" si="533"/>
        <v>0</v>
      </c>
      <c r="E820" s="15">
        <v>0</v>
      </c>
      <c r="F820" s="15">
        <v>0</v>
      </c>
      <c r="G820" s="15">
        <f t="shared" si="534"/>
        <v>2</v>
      </c>
      <c r="H820" s="15">
        <v>2</v>
      </c>
      <c r="I820" s="15">
        <v>0</v>
      </c>
      <c r="J820" s="15">
        <f t="shared" si="535"/>
        <v>0</v>
      </c>
      <c r="K820" s="15">
        <v>0</v>
      </c>
      <c r="L820" s="15">
        <v>0</v>
      </c>
      <c r="M820" s="15">
        <f t="shared" si="536"/>
        <v>0</v>
      </c>
      <c r="N820" s="15">
        <v>0</v>
      </c>
      <c r="O820" s="15">
        <v>0</v>
      </c>
      <c r="P820" s="15">
        <f t="shared" si="537"/>
        <v>12</v>
      </c>
      <c r="Q820" s="15">
        <v>12</v>
      </c>
      <c r="R820" s="15">
        <v>0</v>
      </c>
      <c r="S820" s="15">
        <f t="shared" si="538"/>
        <v>0</v>
      </c>
      <c r="T820" s="15">
        <v>0</v>
      </c>
      <c r="U820" s="15">
        <v>0</v>
      </c>
      <c r="V820" s="15">
        <f t="shared" si="539"/>
        <v>0</v>
      </c>
      <c r="W820" s="15">
        <v>0</v>
      </c>
      <c r="X820" s="15">
        <v>0</v>
      </c>
      <c r="Y820" s="5"/>
      <c r="Z820" s="5"/>
    </row>
    <row r="821" spans="1:26" ht="16.5" thickTop="1" thickBot="1">
      <c r="A821" s="13" t="str">
        <f t="shared" si="502"/>
        <v>a</v>
      </c>
      <c r="B821" s="3" t="s">
        <v>0</v>
      </c>
      <c r="C821" s="10" t="s">
        <v>14</v>
      </c>
      <c r="D821" s="16">
        <f t="shared" si="533"/>
        <v>1289796.43</v>
      </c>
      <c r="E821" s="16">
        <f>E822+E823+E824+E825+E826+E827</f>
        <v>1289796.43</v>
      </c>
      <c r="F821" s="16">
        <f>F822+F823+F824+F825+F826+F827</f>
        <v>0</v>
      </c>
      <c r="G821" s="16">
        <f t="shared" si="534"/>
        <v>1800000</v>
      </c>
      <c r="H821" s="16">
        <f>H822+H823+H824+H825+H826+H827</f>
        <v>1800000</v>
      </c>
      <c r="I821" s="16">
        <f>I822+I823+I824+I825+I826+I827</f>
        <v>0</v>
      </c>
      <c r="J821" s="16">
        <f t="shared" si="535"/>
        <v>2485000</v>
      </c>
      <c r="K821" s="16">
        <f>K822+K823+K824+K825+K826+K827</f>
        <v>2485000</v>
      </c>
      <c r="L821" s="16">
        <f>L822+L823+L824+L825+L826+L827</f>
        <v>0</v>
      </c>
      <c r="M821" s="16">
        <f t="shared" si="536"/>
        <v>0</v>
      </c>
      <c r="N821" s="16">
        <f>N822+N823+N824+N825+N826+N827</f>
        <v>0</v>
      </c>
      <c r="O821" s="16">
        <f>O822+O823+O824+O825+O826+O827</f>
        <v>0</v>
      </c>
      <c r="P821" s="16">
        <f t="shared" si="537"/>
        <v>0</v>
      </c>
      <c r="Q821" s="16">
        <f>Q822+Q823+Q824+Q825+Q826+Q827</f>
        <v>0</v>
      </c>
      <c r="R821" s="16">
        <f>R822+R823+R824+R825+R826+R827</f>
        <v>0</v>
      </c>
      <c r="S821" s="16">
        <f t="shared" si="538"/>
        <v>0</v>
      </c>
      <c r="T821" s="16">
        <f>T822+T823+T824+T825+T826+T827</f>
        <v>0</v>
      </c>
      <c r="U821" s="16">
        <f>U822+U823+U824+U825+U826+U827</f>
        <v>0</v>
      </c>
      <c r="V821" s="16">
        <f t="shared" si="539"/>
        <v>0</v>
      </c>
      <c r="W821" s="16">
        <f>W822+W823+W824+W825+W826+W827</f>
        <v>0</v>
      </c>
      <c r="X821" s="16">
        <f>X822+X823+X824+X825+X826+X827</f>
        <v>0</v>
      </c>
      <c r="Y821" s="2"/>
      <c r="Z821" s="2"/>
    </row>
    <row r="822" spans="1:26" s="8" customFormat="1" ht="16.5" thickTop="1" thickBot="1">
      <c r="A822" s="13" t="str">
        <f t="shared" si="502"/>
        <v>b</v>
      </c>
      <c r="B822" s="3"/>
      <c r="C822" s="4" t="s">
        <v>182</v>
      </c>
      <c r="D822" s="17">
        <f t="shared" si="533"/>
        <v>0</v>
      </c>
      <c r="E822" s="17"/>
      <c r="F822" s="17"/>
      <c r="G822" s="17">
        <f t="shared" si="534"/>
        <v>0</v>
      </c>
      <c r="H822" s="17"/>
      <c r="I822" s="17"/>
      <c r="J822" s="17">
        <f t="shared" si="535"/>
        <v>0</v>
      </c>
      <c r="K822" s="17"/>
      <c r="L822" s="17"/>
      <c r="M822" s="17">
        <f t="shared" si="536"/>
        <v>0</v>
      </c>
      <c r="N822" s="17"/>
      <c r="O822" s="17"/>
      <c r="P822" s="17">
        <f t="shared" si="537"/>
        <v>0</v>
      </c>
      <c r="Q822" s="17"/>
      <c r="R822" s="17"/>
      <c r="S822" s="17">
        <f t="shared" si="538"/>
        <v>0</v>
      </c>
      <c r="T822" s="17"/>
      <c r="U822" s="17"/>
      <c r="V822" s="17">
        <f t="shared" si="539"/>
        <v>0</v>
      </c>
      <c r="W822" s="17"/>
      <c r="X822" s="17"/>
      <c r="Y822" s="2"/>
      <c r="Z822" s="2"/>
    </row>
    <row r="823" spans="1:26" ht="16.5" thickTop="1" thickBot="1">
      <c r="A823" s="13" t="str">
        <f t="shared" si="502"/>
        <v>a</v>
      </c>
      <c r="B823" s="3" t="s">
        <v>0</v>
      </c>
      <c r="C823" s="4" t="s">
        <v>133</v>
      </c>
      <c r="D823" s="17">
        <f t="shared" si="533"/>
        <v>1289796.43</v>
      </c>
      <c r="E823" s="17">
        <v>1289796.43</v>
      </c>
      <c r="F823" s="17"/>
      <c r="G823" s="17">
        <f t="shared" si="534"/>
        <v>1800000</v>
      </c>
      <c r="H823" s="17">
        <v>1800000</v>
      </c>
      <c r="I823" s="17"/>
      <c r="J823" s="17">
        <f t="shared" si="535"/>
        <v>2485000</v>
      </c>
      <c r="K823" s="17">
        <v>2485000</v>
      </c>
      <c r="L823" s="17"/>
      <c r="M823" s="17">
        <f t="shared" si="536"/>
        <v>0</v>
      </c>
      <c r="N823" s="17"/>
      <c r="O823" s="17"/>
      <c r="P823" s="17">
        <f t="shared" si="537"/>
        <v>0</v>
      </c>
      <c r="Q823" s="17"/>
      <c r="R823" s="17"/>
      <c r="S823" s="17">
        <f t="shared" si="538"/>
        <v>0</v>
      </c>
      <c r="T823" s="17"/>
      <c r="U823" s="17"/>
      <c r="V823" s="17">
        <f t="shared" si="539"/>
        <v>0</v>
      </c>
      <c r="W823" s="17"/>
      <c r="X823" s="17"/>
      <c r="Y823" s="2"/>
      <c r="Z823" s="2"/>
    </row>
    <row r="824" spans="1:26" s="8" customFormat="1" ht="16.5" thickTop="1" thickBot="1">
      <c r="A824" s="13" t="str">
        <f t="shared" si="502"/>
        <v>b</v>
      </c>
      <c r="B824" s="3"/>
      <c r="C824" s="4" t="s">
        <v>132</v>
      </c>
      <c r="D824" s="17">
        <f t="shared" si="533"/>
        <v>0</v>
      </c>
      <c r="E824" s="17"/>
      <c r="F824" s="17"/>
      <c r="G824" s="17">
        <f t="shared" si="534"/>
        <v>0</v>
      </c>
      <c r="H824" s="17"/>
      <c r="I824" s="17"/>
      <c r="J824" s="17">
        <f t="shared" si="535"/>
        <v>0</v>
      </c>
      <c r="K824" s="17"/>
      <c r="L824" s="17"/>
      <c r="M824" s="17">
        <f t="shared" si="536"/>
        <v>0</v>
      </c>
      <c r="N824" s="17"/>
      <c r="O824" s="17"/>
      <c r="P824" s="17">
        <f t="shared" si="537"/>
        <v>0</v>
      </c>
      <c r="Q824" s="17"/>
      <c r="R824" s="17"/>
      <c r="S824" s="17">
        <f t="shared" si="538"/>
        <v>0</v>
      </c>
      <c r="T824" s="17"/>
      <c r="U824" s="17"/>
      <c r="V824" s="17">
        <f t="shared" si="539"/>
        <v>0</v>
      </c>
      <c r="W824" s="17"/>
      <c r="X824" s="17"/>
      <c r="Y824" s="2"/>
      <c r="Z824" s="2"/>
    </row>
    <row r="825" spans="1:26" s="8" customFormat="1" ht="16.5" thickTop="1" thickBot="1">
      <c r="A825" s="13" t="str">
        <f t="shared" si="502"/>
        <v>b</v>
      </c>
      <c r="B825" s="3"/>
      <c r="C825" s="4" t="s">
        <v>148</v>
      </c>
      <c r="D825" s="17">
        <f t="shared" si="533"/>
        <v>0</v>
      </c>
      <c r="E825" s="17"/>
      <c r="F825" s="17"/>
      <c r="G825" s="17">
        <f t="shared" si="534"/>
        <v>0</v>
      </c>
      <c r="H825" s="17"/>
      <c r="I825" s="17"/>
      <c r="J825" s="17">
        <f t="shared" si="535"/>
        <v>0</v>
      </c>
      <c r="K825" s="17"/>
      <c r="L825" s="17"/>
      <c r="M825" s="17">
        <f t="shared" si="536"/>
        <v>0</v>
      </c>
      <c r="N825" s="17"/>
      <c r="O825" s="17"/>
      <c r="P825" s="17">
        <f t="shared" si="537"/>
        <v>0</v>
      </c>
      <c r="Q825" s="17"/>
      <c r="R825" s="17"/>
      <c r="S825" s="17">
        <f t="shared" si="538"/>
        <v>0</v>
      </c>
      <c r="T825" s="17"/>
      <c r="U825" s="17"/>
      <c r="V825" s="17">
        <f t="shared" si="539"/>
        <v>0</v>
      </c>
      <c r="W825" s="17"/>
      <c r="X825" s="17"/>
      <c r="Y825" s="2"/>
      <c r="Z825" s="2"/>
    </row>
    <row r="826" spans="1:26" s="8" customFormat="1" ht="16.5" thickTop="1" thickBot="1">
      <c r="A826" s="13" t="str">
        <f t="shared" si="502"/>
        <v>b</v>
      </c>
      <c r="B826" s="3"/>
      <c r="C826" s="4" t="s">
        <v>134</v>
      </c>
      <c r="D826" s="17">
        <f t="shared" si="533"/>
        <v>0</v>
      </c>
      <c r="E826" s="17"/>
      <c r="F826" s="17"/>
      <c r="G826" s="17">
        <f t="shared" si="534"/>
        <v>0</v>
      </c>
      <c r="H826" s="17"/>
      <c r="I826" s="17"/>
      <c r="J826" s="17">
        <f t="shared" si="535"/>
        <v>0</v>
      </c>
      <c r="K826" s="17"/>
      <c r="L826" s="17"/>
      <c r="M826" s="17">
        <f t="shared" si="536"/>
        <v>0</v>
      </c>
      <c r="N826" s="17"/>
      <c r="O826" s="17"/>
      <c r="P826" s="17">
        <f t="shared" si="537"/>
        <v>0</v>
      </c>
      <c r="Q826" s="17"/>
      <c r="R826" s="17"/>
      <c r="S826" s="17">
        <f t="shared" si="538"/>
        <v>0</v>
      </c>
      <c r="T826" s="17"/>
      <c r="U826" s="17"/>
      <c r="V826" s="17">
        <f t="shared" si="539"/>
        <v>0</v>
      </c>
      <c r="W826" s="17"/>
      <c r="X826" s="17"/>
      <c r="Y826" s="2"/>
      <c r="Z826" s="2"/>
    </row>
    <row r="827" spans="1:26" s="8" customFormat="1" ht="16.5" thickTop="1" thickBot="1">
      <c r="A827" s="13" t="str">
        <f t="shared" si="502"/>
        <v>b</v>
      </c>
      <c r="B827" s="3"/>
      <c r="C827" s="4" t="s">
        <v>129</v>
      </c>
      <c r="D827" s="17">
        <f t="shared" si="533"/>
        <v>0</v>
      </c>
      <c r="E827" s="17">
        <f>E828+E829</f>
        <v>0</v>
      </c>
      <c r="F827" s="17">
        <f>F828+F829</f>
        <v>0</v>
      </c>
      <c r="G827" s="17">
        <f t="shared" si="534"/>
        <v>0</v>
      </c>
      <c r="H827" s="17">
        <f>H828+H829</f>
        <v>0</v>
      </c>
      <c r="I827" s="17">
        <f>I828+I829</f>
        <v>0</v>
      </c>
      <c r="J827" s="17">
        <f t="shared" si="535"/>
        <v>0</v>
      </c>
      <c r="K827" s="17">
        <f>K828+K829</f>
        <v>0</v>
      </c>
      <c r="L827" s="17">
        <f>L828+L829</f>
        <v>0</v>
      </c>
      <c r="M827" s="17">
        <f t="shared" si="536"/>
        <v>0</v>
      </c>
      <c r="N827" s="17">
        <f>N828+N829</f>
        <v>0</v>
      </c>
      <c r="O827" s="17">
        <f>O828+O829</f>
        <v>0</v>
      </c>
      <c r="P827" s="17">
        <f t="shared" si="537"/>
        <v>0</v>
      </c>
      <c r="Q827" s="17">
        <f>Q828+Q829</f>
        <v>0</v>
      </c>
      <c r="R827" s="17">
        <f>R828+R829</f>
        <v>0</v>
      </c>
      <c r="S827" s="17">
        <f t="shared" si="538"/>
        <v>0</v>
      </c>
      <c r="T827" s="17">
        <f>T828+T829</f>
        <v>0</v>
      </c>
      <c r="U827" s="17">
        <f>U828+U829</f>
        <v>0</v>
      </c>
      <c r="V827" s="17">
        <f t="shared" si="539"/>
        <v>0</v>
      </c>
      <c r="W827" s="17">
        <f>W828+W829</f>
        <v>0</v>
      </c>
      <c r="X827" s="17">
        <f>X828+X829</f>
        <v>0</v>
      </c>
      <c r="Y827" s="2"/>
      <c r="Z827" s="2"/>
    </row>
    <row r="828" spans="1:26" s="8" customFormat="1" ht="27" thickTop="1" thickBot="1">
      <c r="A828" s="13" t="str">
        <f t="shared" si="502"/>
        <v>b</v>
      </c>
      <c r="B828" s="3"/>
      <c r="C828" s="11" t="s">
        <v>15</v>
      </c>
      <c r="D828" s="19">
        <f t="shared" si="533"/>
        <v>0</v>
      </c>
      <c r="E828" s="19"/>
      <c r="F828" s="19"/>
      <c r="G828" s="19">
        <f t="shared" si="534"/>
        <v>0</v>
      </c>
      <c r="H828" s="19"/>
      <c r="I828" s="19"/>
      <c r="J828" s="19">
        <f t="shared" si="535"/>
        <v>0</v>
      </c>
      <c r="K828" s="19"/>
      <c r="L828" s="19"/>
      <c r="M828" s="19">
        <f t="shared" si="536"/>
        <v>0</v>
      </c>
      <c r="N828" s="19"/>
      <c r="O828" s="19"/>
      <c r="P828" s="19">
        <f t="shared" si="537"/>
        <v>0</v>
      </c>
      <c r="Q828" s="19"/>
      <c r="R828" s="19"/>
      <c r="S828" s="19">
        <f t="shared" si="538"/>
        <v>0</v>
      </c>
      <c r="T828" s="19"/>
      <c r="U828" s="19"/>
      <c r="V828" s="19">
        <f t="shared" si="539"/>
        <v>0</v>
      </c>
      <c r="W828" s="19"/>
      <c r="X828" s="19"/>
      <c r="Y828" s="2"/>
      <c r="Z828" s="2"/>
    </row>
    <row r="829" spans="1:26" s="8" customFormat="1" ht="27" thickTop="1" thickBot="1">
      <c r="A829" s="13" t="str">
        <f t="shared" si="502"/>
        <v>b</v>
      </c>
      <c r="B829" s="3"/>
      <c r="C829" s="11" t="s">
        <v>16</v>
      </c>
      <c r="D829" s="19">
        <f t="shared" si="533"/>
        <v>0</v>
      </c>
      <c r="E829" s="19"/>
      <c r="F829" s="19"/>
      <c r="G829" s="19">
        <f t="shared" si="534"/>
        <v>0</v>
      </c>
      <c r="H829" s="19"/>
      <c r="I829" s="19"/>
      <c r="J829" s="19">
        <f t="shared" si="535"/>
        <v>0</v>
      </c>
      <c r="K829" s="19"/>
      <c r="L829" s="19"/>
      <c r="M829" s="19">
        <f t="shared" si="536"/>
        <v>0</v>
      </c>
      <c r="N829" s="19"/>
      <c r="O829" s="19"/>
      <c r="P829" s="19">
        <f t="shared" si="537"/>
        <v>0</v>
      </c>
      <c r="Q829" s="19"/>
      <c r="R829" s="19"/>
      <c r="S829" s="19">
        <f t="shared" si="538"/>
        <v>0</v>
      </c>
      <c r="T829" s="19"/>
      <c r="U829" s="19"/>
      <c r="V829" s="19">
        <f t="shared" si="539"/>
        <v>0</v>
      </c>
      <c r="W829" s="19"/>
      <c r="X829" s="19"/>
      <c r="Y829" s="2"/>
      <c r="Z829" s="2"/>
    </row>
    <row r="830" spans="1:26" s="8" customFormat="1" ht="16.5" thickTop="1" thickBot="1">
      <c r="A830" s="13" t="str">
        <f t="shared" si="502"/>
        <v>b</v>
      </c>
      <c r="B830" s="3"/>
      <c r="C830" s="10" t="s">
        <v>17</v>
      </c>
      <c r="D830" s="16">
        <f t="shared" si="533"/>
        <v>0</v>
      </c>
      <c r="E830" s="16">
        <v>0</v>
      </c>
      <c r="F830" s="16">
        <v>0</v>
      </c>
      <c r="G830" s="16">
        <f t="shared" si="534"/>
        <v>0</v>
      </c>
      <c r="H830" s="16">
        <v>0</v>
      </c>
      <c r="I830" s="16">
        <v>0</v>
      </c>
      <c r="J830" s="16">
        <f t="shared" si="535"/>
        <v>0</v>
      </c>
      <c r="K830" s="16">
        <v>0</v>
      </c>
      <c r="L830" s="16">
        <v>0</v>
      </c>
      <c r="M830" s="16">
        <f t="shared" si="536"/>
        <v>0</v>
      </c>
      <c r="N830" s="16">
        <v>0</v>
      </c>
      <c r="O830" s="16">
        <v>0</v>
      </c>
      <c r="P830" s="16">
        <f t="shared" si="537"/>
        <v>0</v>
      </c>
      <c r="Q830" s="16">
        <v>0</v>
      </c>
      <c r="R830" s="16">
        <v>0</v>
      </c>
      <c r="S830" s="16">
        <f t="shared" si="538"/>
        <v>0</v>
      </c>
      <c r="T830" s="16">
        <v>0</v>
      </c>
      <c r="U830" s="16">
        <v>0</v>
      </c>
      <c r="V830" s="16">
        <f t="shared" si="539"/>
        <v>0</v>
      </c>
      <c r="W830" s="16">
        <v>0</v>
      </c>
      <c r="X830" s="16">
        <v>0</v>
      </c>
      <c r="Y830" s="2"/>
      <c r="Z830" s="2"/>
    </row>
    <row r="831" spans="1:26" s="8" customFormat="1" ht="16.5" thickTop="1" thickBot="1">
      <c r="A831" s="13" t="str">
        <f t="shared" si="502"/>
        <v>b</v>
      </c>
      <c r="B831" s="3"/>
      <c r="C831" s="10" t="s">
        <v>18</v>
      </c>
      <c r="D831" s="16">
        <f t="shared" si="533"/>
        <v>0</v>
      </c>
      <c r="E831" s="16">
        <v>0</v>
      </c>
      <c r="F831" s="16">
        <v>0</v>
      </c>
      <c r="G831" s="16">
        <f t="shared" si="534"/>
        <v>0</v>
      </c>
      <c r="H831" s="16">
        <v>0</v>
      </c>
      <c r="I831" s="16">
        <v>0</v>
      </c>
      <c r="J831" s="16">
        <f t="shared" si="535"/>
        <v>0</v>
      </c>
      <c r="K831" s="16">
        <v>0</v>
      </c>
      <c r="L831" s="16">
        <v>0</v>
      </c>
      <c r="M831" s="16">
        <f t="shared" si="536"/>
        <v>0</v>
      </c>
      <c r="N831" s="16">
        <v>0</v>
      </c>
      <c r="O831" s="16">
        <v>0</v>
      </c>
      <c r="P831" s="16">
        <f t="shared" si="537"/>
        <v>0</v>
      </c>
      <c r="Q831" s="16">
        <v>0</v>
      </c>
      <c r="R831" s="16">
        <v>0</v>
      </c>
      <c r="S831" s="16">
        <f t="shared" si="538"/>
        <v>0</v>
      </c>
      <c r="T831" s="16">
        <v>0</v>
      </c>
      <c r="U831" s="16">
        <v>0</v>
      </c>
      <c r="V831" s="16">
        <f t="shared" si="539"/>
        <v>0</v>
      </c>
      <c r="W831" s="16">
        <v>0</v>
      </c>
      <c r="X831" s="16">
        <v>0</v>
      </c>
      <c r="Y831" s="2"/>
      <c r="Z831" s="2"/>
    </row>
    <row r="832" spans="1:26" ht="46.5" thickTop="1" thickBot="1">
      <c r="A832" s="13" t="str">
        <f t="shared" si="502"/>
        <v>a</v>
      </c>
      <c r="B832" s="3" t="s">
        <v>77</v>
      </c>
      <c r="C832" s="6" t="s">
        <v>192</v>
      </c>
      <c r="D832" s="14">
        <f t="shared" si="533"/>
        <v>21802837.409999996</v>
      </c>
      <c r="E832" s="14">
        <f>E835+E844+E845</f>
        <v>21802837.409999996</v>
      </c>
      <c r="F832" s="14">
        <f>F835+F844+F845</f>
        <v>0</v>
      </c>
      <c r="G832" s="14">
        <f t="shared" si="534"/>
        <v>22400000</v>
      </c>
      <c r="H832" s="14">
        <f>H835+H844+H845</f>
        <v>22400000</v>
      </c>
      <c r="I832" s="14">
        <f>I835+I844+I845</f>
        <v>0</v>
      </c>
      <c r="J832" s="14">
        <f t="shared" si="535"/>
        <v>21956000</v>
      </c>
      <c r="K832" s="14">
        <f>K835+K844+K845</f>
        <v>21956000</v>
      </c>
      <c r="L832" s="14">
        <f>L835+L844+L845</f>
        <v>0</v>
      </c>
      <c r="M832" s="14">
        <f t="shared" si="536"/>
        <v>0</v>
      </c>
      <c r="N832" s="14">
        <f>N835+N844+N845</f>
        <v>0</v>
      </c>
      <c r="O832" s="14">
        <f>O835+O844+O845</f>
        <v>0</v>
      </c>
      <c r="P832" s="14">
        <f t="shared" si="537"/>
        <v>25412000</v>
      </c>
      <c r="Q832" s="14">
        <v>25412000</v>
      </c>
      <c r="R832" s="14">
        <f>R835+R844+R845</f>
        <v>0</v>
      </c>
      <c r="S832" s="14">
        <f t="shared" si="538"/>
        <v>0</v>
      </c>
      <c r="T832" s="14">
        <f>T835+T844+T845</f>
        <v>0</v>
      </c>
      <c r="U832" s="14">
        <f>U835+U844+U845</f>
        <v>0</v>
      </c>
      <c r="V832" s="14">
        <f t="shared" si="539"/>
        <v>0</v>
      </c>
      <c r="W832" s="14">
        <f>W835+W844+W845</f>
        <v>0</v>
      </c>
      <c r="X832" s="14">
        <f>X835+X844+X845</f>
        <v>0</v>
      </c>
      <c r="Y832" s="5" t="s">
        <v>174</v>
      </c>
      <c r="Z832" s="5" t="s">
        <v>164</v>
      </c>
    </row>
    <row r="833" spans="1:26" s="8" customFormat="1" ht="16.5" thickTop="1" thickBot="1">
      <c r="A833" s="13" t="str">
        <f t="shared" si="502"/>
        <v>b</v>
      </c>
      <c r="B833" s="3"/>
      <c r="C833" s="9" t="s">
        <v>12</v>
      </c>
      <c r="D833" s="15">
        <f t="shared" si="533"/>
        <v>0</v>
      </c>
      <c r="E833" s="15">
        <v>0</v>
      </c>
      <c r="F833" s="15">
        <v>0</v>
      </c>
      <c r="G833" s="15">
        <f t="shared" si="534"/>
        <v>0</v>
      </c>
      <c r="H833" s="15">
        <v>0</v>
      </c>
      <c r="I833" s="15">
        <v>0</v>
      </c>
      <c r="J833" s="15">
        <f t="shared" si="535"/>
        <v>0</v>
      </c>
      <c r="K833" s="15">
        <v>0</v>
      </c>
      <c r="L833" s="15">
        <v>0</v>
      </c>
      <c r="M833" s="15">
        <f t="shared" si="536"/>
        <v>0</v>
      </c>
      <c r="N833" s="15">
        <v>0</v>
      </c>
      <c r="O833" s="15">
        <v>0</v>
      </c>
      <c r="P833" s="15">
        <f t="shared" si="537"/>
        <v>0</v>
      </c>
      <c r="Q833" s="15">
        <v>0</v>
      </c>
      <c r="R833" s="15">
        <v>0</v>
      </c>
      <c r="S833" s="15">
        <f t="shared" si="538"/>
        <v>0</v>
      </c>
      <c r="T833" s="15">
        <v>0</v>
      </c>
      <c r="U833" s="15">
        <v>0</v>
      </c>
      <c r="V833" s="15">
        <f t="shared" si="539"/>
        <v>0</v>
      </c>
      <c r="W833" s="15">
        <v>0</v>
      </c>
      <c r="X833" s="15">
        <v>0</v>
      </c>
      <c r="Y833" s="5"/>
      <c r="Z833" s="5"/>
    </row>
    <row r="834" spans="1:26" s="8" customFormat="1" ht="16.5" thickTop="1" thickBot="1">
      <c r="A834" s="13" t="str">
        <f t="shared" si="502"/>
        <v>b</v>
      </c>
      <c r="B834" s="3"/>
      <c r="C834" s="9" t="s">
        <v>13</v>
      </c>
      <c r="D834" s="15">
        <f t="shared" si="533"/>
        <v>0</v>
      </c>
      <c r="E834" s="15">
        <v>0</v>
      </c>
      <c r="F834" s="15">
        <v>0</v>
      </c>
      <c r="G834" s="15">
        <f t="shared" si="534"/>
        <v>0</v>
      </c>
      <c r="H834" s="15">
        <v>0</v>
      </c>
      <c r="I834" s="15">
        <v>0</v>
      </c>
      <c r="J834" s="15">
        <f t="shared" si="535"/>
        <v>0</v>
      </c>
      <c r="K834" s="15">
        <v>0</v>
      </c>
      <c r="L834" s="15">
        <v>0</v>
      </c>
      <c r="M834" s="15">
        <f t="shared" si="536"/>
        <v>0</v>
      </c>
      <c r="N834" s="15">
        <v>0</v>
      </c>
      <c r="O834" s="15">
        <v>0</v>
      </c>
      <c r="P834" s="15">
        <f t="shared" si="537"/>
        <v>0</v>
      </c>
      <c r="Q834" s="15">
        <v>0</v>
      </c>
      <c r="R834" s="15">
        <v>0</v>
      </c>
      <c r="S834" s="15">
        <f t="shared" si="538"/>
        <v>0</v>
      </c>
      <c r="T834" s="15">
        <v>0</v>
      </c>
      <c r="U834" s="15">
        <v>0</v>
      </c>
      <c r="V834" s="15">
        <f t="shared" si="539"/>
        <v>0</v>
      </c>
      <c r="W834" s="15">
        <v>0</v>
      </c>
      <c r="X834" s="15">
        <v>0</v>
      </c>
      <c r="Y834" s="5"/>
      <c r="Z834" s="5"/>
    </row>
    <row r="835" spans="1:26" ht="16.5" thickTop="1" thickBot="1">
      <c r="A835" s="13" t="str">
        <f t="shared" si="502"/>
        <v>a</v>
      </c>
      <c r="B835" s="3" t="s">
        <v>0</v>
      </c>
      <c r="C835" s="10" t="s">
        <v>14</v>
      </c>
      <c r="D835" s="16">
        <f t="shared" si="533"/>
        <v>21128189.079999998</v>
      </c>
      <c r="E835" s="16">
        <f>E836+E837+E838+E839+E840+E841</f>
        <v>21128189.079999998</v>
      </c>
      <c r="F835" s="16">
        <f>F836+F837+F838+F839+F840+F841</f>
        <v>0</v>
      </c>
      <c r="G835" s="16">
        <f t="shared" si="534"/>
        <v>22300000</v>
      </c>
      <c r="H835" s="16">
        <f>H836+H837+H838+H839+H840+H841</f>
        <v>22300000</v>
      </c>
      <c r="I835" s="16">
        <f>I836+I837+I838+I839+I840+I841</f>
        <v>0</v>
      </c>
      <c r="J835" s="16">
        <f t="shared" si="535"/>
        <v>21801300</v>
      </c>
      <c r="K835" s="16">
        <f>K836+K837+K838+K839+K840+K841</f>
        <v>21801300</v>
      </c>
      <c r="L835" s="16">
        <f>L836+L837+L838+L839+L840+L841</f>
        <v>0</v>
      </c>
      <c r="M835" s="16">
        <f t="shared" si="536"/>
        <v>0</v>
      </c>
      <c r="N835" s="16">
        <f>N836+N837+N838+N839+N840+N841</f>
        <v>0</v>
      </c>
      <c r="O835" s="16">
        <f>O836+O837+O838+O839+O840+O841</f>
        <v>0</v>
      </c>
      <c r="P835" s="16">
        <f t="shared" si="537"/>
        <v>0</v>
      </c>
      <c r="Q835" s="16">
        <f>Q836+Q837+Q838+Q839+Q840+Q841</f>
        <v>0</v>
      </c>
      <c r="R835" s="16">
        <f>R836+R837+R838+R839+R840+R841</f>
        <v>0</v>
      </c>
      <c r="S835" s="16">
        <f t="shared" si="538"/>
        <v>0</v>
      </c>
      <c r="T835" s="16">
        <f>T836+T837+T838+T839+T840+T841</f>
        <v>0</v>
      </c>
      <c r="U835" s="16">
        <f>U836+U837+U838+U839+U840+U841</f>
        <v>0</v>
      </c>
      <c r="V835" s="16">
        <f t="shared" si="539"/>
        <v>0</v>
      </c>
      <c r="W835" s="16">
        <f>W836+W837+W838+W839+W840+W841</f>
        <v>0</v>
      </c>
      <c r="X835" s="16">
        <f>X836+X837+X838+X839+X840+X841</f>
        <v>0</v>
      </c>
      <c r="Y835" s="2"/>
      <c r="Z835" s="2"/>
    </row>
    <row r="836" spans="1:26" s="8" customFormat="1" ht="16.5" thickTop="1" thickBot="1">
      <c r="A836" s="13" t="str">
        <f t="shared" si="502"/>
        <v>b</v>
      </c>
      <c r="B836" s="3"/>
      <c r="C836" s="4" t="s">
        <v>182</v>
      </c>
      <c r="D836" s="17">
        <f t="shared" si="533"/>
        <v>0</v>
      </c>
      <c r="E836" s="17"/>
      <c r="F836" s="17"/>
      <c r="G836" s="17">
        <f t="shared" si="534"/>
        <v>0</v>
      </c>
      <c r="H836" s="17"/>
      <c r="I836" s="17"/>
      <c r="J836" s="17">
        <f t="shared" si="535"/>
        <v>0</v>
      </c>
      <c r="K836" s="17"/>
      <c r="L836" s="17"/>
      <c r="M836" s="17">
        <f t="shared" si="536"/>
        <v>0</v>
      </c>
      <c r="N836" s="17"/>
      <c r="O836" s="17"/>
      <c r="P836" s="17">
        <f t="shared" si="537"/>
        <v>0</v>
      </c>
      <c r="Q836" s="17"/>
      <c r="R836" s="17"/>
      <c r="S836" s="17">
        <f t="shared" si="538"/>
        <v>0</v>
      </c>
      <c r="T836" s="17"/>
      <c r="U836" s="17"/>
      <c r="V836" s="17">
        <f t="shared" si="539"/>
        <v>0</v>
      </c>
      <c r="W836" s="17"/>
      <c r="X836" s="17"/>
      <c r="Y836" s="2"/>
      <c r="Z836" s="2"/>
    </row>
    <row r="837" spans="1:26" ht="16.5" thickTop="1" thickBot="1">
      <c r="A837" s="13" t="str">
        <f t="shared" si="502"/>
        <v>a</v>
      </c>
      <c r="B837" s="3" t="s">
        <v>0</v>
      </c>
      <c r="C837" s="4" t="s">
        <v>133</v>
      </c>
      <c r="D837" s="17">
        <f t="shared" si="533"/>
        <v>21110931.079999998</v>
      </c>
      <c r="E837" s="17">
        <v>21110931.079999998</v>
      </c>
      <c r="F837" s="17"/>
      <c r="G837" s="17">
        <f t="shared" si="534"/>
        <v>22270000</v>
      </c>
      <c r="H837" s="17">
        <v>22270000</v>
      </c>
      <c r="I837" s="17"/>
      <c r="J837" s="17">
        <f t="shared" si="535"/>
        <v>21741300</v>
      </c>
      <c r="K837" s="17">
        <v>21741300</v>
      </c>
      <c r="L837" s="17"/>
      <c r="M837" s="17">
        <f t="shared" si="536"/>
        <v>0</v>
      </c>
      <c r="N837" s="17"/>
      <c r="O837" s="17"/>
      <c r="P837" s="17">
        <f t="shared" si="537"/>
        <v>0</v>
      </c>
      <c r="Q837" s="17"/>
      <c r="R837" s="17"/>
      <c r="S837" s="17">
        <f t="shared" si="538"/>
        <v>0</v>
      </c>
      <c r="T837" s="17"/>
      <c r="U837" s="17"/>
      <c r="V837" s="17">
        <f t="shared" si="539"/>
        <v>0</v>
      </c>
      <c r="W837" s="17"/>
      <c r="X837" s="17"/>
      <c r="Y837" s="2"/>
      <c r="Z837" s="2"/>
    </row>
    <row r="838" spans="1:26" s="8" customFormat="1" ht="16.5" thickTop="1" thickBot="1">
      <c r="A838" s="13" t="str">
        <f t="shared" si="502"/>
        <v>b</v>
      </c>
      <c r="B838" s="3"/>
      <c r="C838" s="4" t="s">
        <v>132</v>
      </c>
      <c r="D838" s="17">
        <f t="shared" si="533"/>
        <v>0</v>
      </c>
      <c r="E838" s="17"/>
      <c r="F838" s="17"/>
      <c r="G838" s="17">
        <f t="shared" si="534"/>
        <v>0</v>
      </c>
      <c r="H838" s="17"/>
      <c r="I838" s="17"/>
      <c r="J838" s="17">
        <f t="shared" si="535"/>
        <v>0</v>
      </c>
      <c r="K838" s="17"/>
      <c r="L838" s="17"/>
      <c r="M838" s="17">
        <f t="shared" si="536"/>
        <v>0</v>
      </c>
      <c r="N838" s="17"/>
      <c r="O838" s="17"/>
      <c r="P838" s="17">
        <f t="shared" si="537"/>
        <v>0</v>
      </c>
      <c r="Q838" s="17"/>
      <c r="R838" s="17"/>
      <c r="S838" s="17">
        <f t="shared" si="538"/>
        <v>0</v>
      </c>
      <c r="T838" s="17"/>
      <c r="U838" s="17"/>
      <c r="V838" s="17">
        <f t="shared" si="539"/>
        <v>0</v>
      </c>
      <c r="W838" s="17"/>
      <c r="X838" s="17"/>
      <c r="Y838" s="2"/>
      <c r="Z838" s="2"/>
    </row>
    <row r="839" spans="1:26" s="8" customFormat="1" ht="16.5" thickTop="1" thickBot="1">
      <c r="A839" s="13" t="str">
        <f t="shared" si="502"/>
        <v>b</v>
      </c>
      <c r="B839" s="3"/>
      <c r="C839" s="4" t="s">
        <v>148</v>
      </c>
      <c r="D839" s="17">
        <f t="shared" si="533"/>
        <v>0</v>
      </c>
      <c r="E839" s="17"/>
      <c r="F839" s="17"/>
      <c r="G839" s="17">
        <f t="shared" si="534"/>
        <v>0</v>
      </c>
      <c r="H839" s="17"/>
      <c r="I839" s="17"/>
      <c r="J839" s="17">
        <f t="shared" si="535"/>
        <v>0</v>
      </c>
      <c r="K839" s="17"/>
      <c r="L839" s="17"/>
      <c r="M839" s="17">
        <f t="shared" si="536"/>
        <v>0</v>
      </c>
      <c r="N839" s="17"/>
      <c r="O839" s="17"/>
      <c r="P839" s="17">
        <f t="shared" si="537"/>
        <v>0</v>
      </c>
      <c r="Q839" s="17"/>
      <c r="R839" s="17"/>
      <c r="S839" s="17">
        <f t="shared" si="538"/>
        <v>0</v>
      </c>
      <c r="T839" s="17"/>
      <c r="U839" s="17"/>
      <c r="V839" s="17">
        <f t="shared" si="539"/>
        <v>0</v>
      </c>
      <c r="W839" s="17"/>
      <c r="X839" s="17"/>
      <c r="Y839" s="2"/>
      <c r="Z839" s="2"/>
    </row>
    <row r="840" spans="1:26" ht="16.5" thickTop="1" thickBot="1">
      <c r="A840" s="13" t="str">
        <f t="shared" si="502"/>
        <v>a</v>
      </c>
      <c r="B840" s="3" t="s">
        <v>0</v>
      </c>
      <c r="C840" s="4" t="s">
        <v>134</v>
      </c>
      <c r="D840" s="17">
        <f t="shared" si="533"/>
        <v>17258</v>
      </c>
      <c r="E840" s="17">
        <v>17258</v>
      </c>
      <c r="F840" s="17"/>
      <c r="G840" s="17">
        <f t="shared" si="534"/>
        <v>30000</v>
      </c>
      <c r="H840" s="17">
        <v>30000</v>
      </c>
      <c r="I840" s="17"/>
      <c r="J840" s="17">
        <f t="shared" si="535"/>
        <v>60000</v>
      </c>
      <c r="K840" s="17">
        <v>60000</v>
      </c>
      <c r="L840" s="17"/>
      <c r="M840" s="17">
        <f t="shared" si="536"/>
        <v>0</v>
      </c>
      <c r="N840" s="17"/>
      <c r="O840" s="17"/>
      <c r="P840" s="17">
        <f t="shared" si="537"/>
        <v>0</v>
      </c>
      <c r="Q840" s="17"/>
      <c r="R840" s="17"/>
      <c r="S840" s="17">
        <f t="shared" si="538"/>
        <v>0</v>
      </c>
      <c r="T840" s="17"/>
      <c r="U840" s="17"/>
      <c r="V840" s="17">
        <f t="shared" si="539"/>
        <v>0</v>
      </c>
      <c r="W840" s="17"/>
      <c r="X840" s="17"/>
      <c r="Y840" s="2"/>
      <c r="Z840" s="2"/>
    </row>
    <row r="841" spans="1:26" s="8" customFormat="1" ht="16.5" thickTop="1" thickBot="1">
      <c r="A841" s="13" t="str">
        <f t="shared" si="502"/>
        <v>b</v>
      </c>
      <c r="B841" s="3"/>
      <c r="C841" s="4" t="s">
        <v>129</v>
      </c>
      <c r="D841" s="17">
        <f t="shared" si="533"/>
        <v>0</v>
      </c>
      <c r="E841" s="17">
        <f>E842+E843</f>
        <v>0</v>
      </c>
      <c r="F841" s="17">
        <f>F842+F843</f>
        <v>0</v>
      </c>
      <c r="G841" s="17">
        <f t="shared" si="534"/>
        <v>0</v>
      </c>
      <c r="H841" s="17">
        <f>H842+H843</f>
        <v>0</v>
      </c>
      <c r="I841" s="17">
        <f>I842+I843</f>
        <v>0</v>
      </c>
      <c r="J841" s="17">
        <f t="shared" si="535"/>
        <v>0</v>
      </c>
      <c r="K841" s="17">
        <f>K842+K843</f>
        <v>0</v>
      </c>
      <c r="L841" s="17">
        <f>L842+L843</f>
        <v>0</v>
      </c>
      <c r="M841" s="17">
        <f t="shared" si="536"/>
        <v>0</v>
      </c>
      <c r="N841" s="17">
        <f>N842+N843</f>
        <v>0</v>
      </c>
      <c r="O841" s="17">
        <f>O842+O843</f>
        <v>0</v>
      </c>
      <c r="P841" s="17">
        <f t="shared" si="537"/>
        <v>0</v>
      </c>
      <c r="Q841" s="17">
        <f>Q842+Q843</f>
        <v>0</v>
      </c>
      <c r="R841" s="17">
        <f>R842+R843</f>
        <v>0</v>
      </c>
      <c r="S841" s="17">
        <f t="shared" si="538"/>
        <v>0</v>
      </c>
      <c r="T841" s="17">
        <f>T842+T843</f>
        <v>0</v>
      </c>
      <c r="U841" s="17">
        <f>U842+U843</f>
        <v>0</v>
      </c>
      <c r="V841" s="17">
        <f t="shared" si="539"/>
        <v>0</v>
      </c>
      <c r="W841" s="17">
        <f>W842+W843</f>
        <v>0</v>
      </c>
      <c r="X841" s="17">
        <f>X842+X843</f>
        <v>0</v>
      </c>
      <c r="Y841" s="2"/>
      <c r="Z841" s="2"/>
    </row>
    <row r="842" spans="1:26" s="8" customFormat="1" ht="27" thickTop="1" thickBot="1">
      <c r="A842" s="13" t="str">
        <f t="shared" si="502"/>
        <v>b</v>
      </c>
      <c r="B842" s="3"/>
      <c r="C842" s="11" t="s">
        <v>15</v>
      </c>
      <c r="D842" s="19">
        <f t="shared" si="533"/>
        <v>0</v>
      </c>
      <c r="E842" s="19"/>
      <c r="F842" s="19"/>
      <c r="G842" s="19">
        <f t="shared" si="534"/>
        <v>0</v>
      </c>
      <c r="H842" s="19"/>
      <c r="I842" s="19"/>
      <c r="J842" s="19">
        <f t="shared" si="535"/>
        <v>0</v>
      </c>
      <c r="K842" s="19"/>
      <c r="L842" s="19"/>
      <c r="M842" s="19">
        <f t="shared" si="536"/>
        <v>0</v>
      </c>
      <c r="N842" s="19"/>
      <c r="O842" s="19"/>
      <c r="P842" s="19">
        <f t="shared" si="537"/>
        <v>0</v>
      </c>
      <c r="Q842" s="19"/>
      <c r="R842" s="19"/>
      <c r="S842" s="19">
        <f t="shared" si="538"/>
        <v>0</v>
      </c>
      <c r="T842" s="19"/>
      <c r="U842" s="19"/>
      <c r="V842" s="19">
        <f t="shared" si="539"/>
        <v>0</v>
      </c>
      <c r="W842" s="19"/>
      <c r="X842" s="19"/>
      <c r="Y842" s="2"/>
      <c r="Z842" s="2"/>
    </row>
    <row r="843" spans="1:26" s="8" customFormat="1" ht="27" thickTop="1" thickBot="1">
      <c r="A843" s="13" t="str">
        <f t="shared" si="502"/>
        <v>b</v>
      </c>
      <c r="B843" s="3"/>
      <c r="C843" s="11" t="s">
        <v>16</v>
      </c>
      <c r="D843" s="19">
        <f t="shared" si="533"/>
        <v>0</v>
      </c>
      <c r="E843" s="19"/>
      <c r="F843" s="19"/>
      <c r="G843" s="19">
        <f t="shared" si="534"/>
        <v>0</v>
      </c>
      <c r="H843" s="19"/>
      <c r="I843" s="19"/>
      <c r="J843" s="19">
        <f t="shared" si="535"/>
        <v>0</v>
      </c>
      <c r="K843" s="19"/>
      <c r="L843" s="19"/>
      <c r="M843" s="19">
        <f t="shared" si="536"/>
        <v>0</v>
      </c>
      <c r="N843" s="19"/>
      <c r="O843" s="19"/>
      <c r="P843" s="19">
        <f t="shared" si="537"/>
        <v>0</v>
      </c>
      <c r="Q843" s="19"/>
      <c r="R843" s="19"/>
      <c r="S843" s="19">
        <f t="shared" si="538"/>
        <v>0</v>
      </c>
      <c r="T843" s="19"/>
      <c r="U843" s="19"/>
      <c r="V843" s="19">
        <f t="shared" si="539"/>
        <v>0</v>
      </c>
      <c r="W843" s="19"/>
      <c r="X843" s="19"/>
      <c r="Y843" s="2"/>
      <c r="Z843" s="2"/>
    </row>
    <row r="844" spans="1:26" ht="16.5" thickTop="1" thickBot="1">
      <c r="A844" s="13" t="str">
        <f t="shared" si="502"/>
        <v>a</v>
      </c>
      <c r="B844" s="3" t="s">
        <v>0</v>
      </c>
      <c r="C844" s="10" t="s">
        <v>17</v>
      </c>
      <c r="D844" s="16">
        <f t="shared" si="533"/>
        <v>674648.33</v>
      </c>
      <c r="E844" s="16">
        <v>674648.33</v>
      </c>
      <c r="F844" s="16">
        <v>0</v>
      </c>
      <c r="G844" s="16">
        <f t="shared" si="534"/>
        <v>100000</v>
      </c>
      <c r="H844" s="16">
        <v>100000</v>
      </c>
      <c r="I844" s="16">
        <v>0</v>
      </c>
      <c r="J844" s="16">
        <f t="shared" si="535"/>
        <v>154700</v>
      </c>
      <c r="K844" s="16">
        <v>154700</v>
      </c>
      <c r="L844" s="16">
        <v>0</v>
      </c>
      <c r="M844" s="16">
        <f t="shared" si="536"/>
        <v>0</v>
      </c>
      <c r="N844" s="16">
        <v>0</v>
      </c>
      <c r="O844" s="16">
        <v>0</v>
      </c>
      <c r="P844" s="16">
        <f t="shared" si="537"/>
        <v>0</v>
      </c>
      <c r="Q844" s="16">
        <v>0</v>
      </c>
      <c r="R844" s="16">
        <v>0</v>
      </c>
      <c r="S844" s="16">
        <f t="shared" si="538"/>
        <v>0</v>
      </c>
      <c r="T844" s="16">
        <v>0</v>
      </c>
      <c r="U844" s="16">
        <v>0</v>
      </c>
      <c r="V844" s="16">
        <f t="shared" si="539"/>
        <v>0</v>
      </c>
      <c r="W844" s="16">
        <v>0</v>
      </c>
      <c r="X844" s="16">
        <v>0</v>
      </c>
      <c r="Y844" s="2"/>
      <c r="Z844" s="2"/>
    </row>
    <row r="845" spans="1:26" s="8" customFormat="1" ht="16.5" thickTop="1" thickBot="1">
      <c r="A845" s="13" t="str">
        <f t="shared" si="502"/>
        <v>b</v>
      </c>
      <c r="B845" s="3"/>
      <c r="C845" s="10" t="s">
        <v>18</v>
      </c>
      <c r="D845" s="16">
        <f t="shared" si="533"/>
        <v>0</v>
      </c>
      <c r="E845" s="16">
        <v>0</v>
      </c>
      <c r="F845" s="16">
        <v>0</v>
      </c>
      <c r="G845" s="16">
        <f t="shared" si="534"/>
        <v>0</v>
      </c>
      <c r="H845" s="16">
        <v>0</v>
      </c>
      <c r="I845" s="16">
        <v>0</v>
      </c>
      <c r="J845" s="16">
        <f t="shared" si="535"/>
        <v>0</v>
      </c>
      <c r="K845" s="16">
        <v>0</v>
      </c>
      <c r="L845" s="16">
        <v>0</v>
      </c>
      <c r="M845" s="16">
        <f t="shared" si="536"/>
        <v>0</v>
      </c>
      <c r="N845" s="16">
        <v>0</v>
      </c>
      <c r="O845" s="16">
        <v>0</v>
      </c>
      <c r="P845" s="16">
        <f t="shared" si="537"/>
        <v>0</v>
      </c>
      <c r="Q845" s="16">
        <v>0</v>
      </c>
      <c r="R845" s="16">
        <v>0</v>
      </c>
      <c r="S845" s="16">
        <f t="shared" si="538"/>
        <v>0</v>
      </c>
      <c r="T845" s="16">
        <v>0</v>
      </c>
      <c r="U845" s="16">
        <v>0</v>
      </c>
      <c r="V845" s="16">
        <f t="shared" si="539"/>
        <v>0</v>
      </c>
      <c r="W845" s="16">
        <v>0</v>
      </c>
      <c r="X845" s="16">
        <v>0</v>
      </c>
      <c r="Y845" s="2"/>
      <c r="Z845" s="2"/>
    </row>
    <row r="846" spans="1:26" ht="46.5" thickTop="1" thickBot="1">
      <c r="A846" s="13" t="str">
        <f t="shared" si="502"/>
        <v>a</v>
      </c>
      <c r="B846" s="3" t="s">
        <v>78</v>
      </c>
      <c r="C846" s="6" t="s">
        <v>191</v>
      </c>
      <c r="D846" s="14">
        <f t="shared" si="533"/>
        <v>1671378.07</v>
      </c>
      <c r="E846" s="14">
        <f>E849+E858+E859</f>
        <v>1671378.07</v>
      </c>
      <c r="F846" s="14">
        <f>F849+F858+F859</f>
        <v>0</v>
      </c>
      <c r="G846" s="14">
        <f t="shared" si="534"/>
        <v>1700000</v>
      </c>
      <c r="H846" s="14">
        <f>H849+H858+H859</f>
        <v>1700000</v>
      </c>
      <c r="I846" s="14">
        <f>I849+I858+I859</f>
        <v>0</v>
      </c>
      <c r="J846" s="14">
        <f t="shared" si="535"/>
        <v>1700000</v>
      </c>
      <c r="K846" s="14">
        <f>K849+K858+K859</f>
        <v>1700000</v>
      </c>
      <c r="L846" s="14">
        <f>L849+L858+L859</f>
        <v>0</v>
      </c>
      <c r="M846" s="14">
        <f t="shared" si="536"/>
        <v>0</v>
      </c>
      <c r="N846" s="14">
        <f>N849+N858+N859</f>
        <v>0</v>
      </c>
      <c r="O846" s="14">
        <f>O849+O858+O859</f>
        <v>0</v>
      </c>
      <c r="P846" s="14">
        <f t="shared" si="537"/>
        <v>1700000</v>
      </c>
      <c r="Q846" s="14">
        <v>1700000</v>
      </c>
      <c r="R846" s="14">
        <f>R849+R858+R859</f>
        <v>0</v>
      </c>
      <c r="S846" s="14">
        <f t="shared" si="538"/>
        <v>0</v>
      </c>
      <c r="T846" s="14">
        <f>T849+T858+T859</f>
        <v>0</v>
      </c>
      <c r="U846" s="14">
        <f>U849+U858+U859</f>
        <v>0</v>
      </c>
      <c r="V846" s="14">
        <f t="shared" si="539"/>
        <v>0</v>
      </c>
      <c r="W846" s="14">
        <f>W849+W858+W859</f>
        <v>0</v>
      </c>
      <c r="X846" s="14">
        <f>X849+X858+X859</f>
        <v>0</v>
      </c>
      <c r="Y846" s="5" t="s">
        <v>174</v>
      </c>
      <c r="Z846" s="5" t="s">
        <v>164</v>
      </c>
    </row>
    <row r="847" spans="1:26" s="8" customFormat="1" ht="16.5" thickTop="1" thickBot="1">
      <c r="A847" s="13" t="str">
        <f t="shared" si="502"/>
        <v>b</v>
      </c>
      <c r="B847" s="3"/>
      <c r="C847" s="9" t="s">
        <v>12</v>
      </c>
      <c r="D847" s="15">
        <f t="shared" si="533"/>
        <v>0</v>
      </c>
      <c r="E847" s="15">
        <v>0</v>
      </c>
      <c r="F847" s="15">
        <v>0</v>
      </c>
      <c r="G847" s="15">
        <f t="shared" si="534"/>
        <v>0</v>
      </c>
      <c r="H847" s="15">
        <v>0</v>
      </c>
      <c r="I847" s="15">
        <v>0</v>
      </c>
      <c r="J847" s="15">
        <f t="shared" si="535"/>
        <v>0</v>
      </c>
      <c r="K847" s="15">
        <v>0</v>
      </c>
      <c r="L847" s="15">
        <v>0</v>
      </c>
      <c r="M847" s="15">
        <f t="shared" si="536"/>
        <v>0</v>
      </c>
      <c r="N847" s="15">
        <v>0</v>
      </c>
      <c r="O847" s="15">
        <v>0</v>
      </c>
      <c r="P847" s="15">
        <f t="shared" si="537"/>
        <v>0</v>
      </c>
      <c r="Q847" s="15">
        <v>0</v>
      </c>
      <c r="R847" s="15">
        <v>0</v>
      </c>
      <c r="S847" s="15">
        <f t="shared" si="538"/>
        <v>0</v>
      </c>
      <c r="T847" s="15">
        <v>0</v>
      </c>
      <c r="U847" s="15">
        <v>0</v>
      </c>
      <c r="V847" s="15">
        <f t="shared" si="539"/>
        <v>0</v>
      </c>
      <c r="W847" s="15">
        <v>0</v>
      </c>
      <c r="X847" s="15">
        <v>0</v>
      </c>
      <c r="Y847" s="5"/>
      <c r="Z847" s="5"/>
    </row>
    <row r="848" spans="1:26" s="8" customFormat="1" ht="16.5" thickTop="1" thickBot="1">
      <c r="A848" s="13" t="str">
        <f t="shared" si="502"/>
        <v>b</v>
      </c>
      <c r="B848" s="3"/>
      <c r="C848" s="9" t="s">
        <v>13</v>
      </c>
      <c r="D848" s="15">
        <f t="shared" si="533"/>
        <v>0</v>
      </c>
      <c r="E848" s="15">
        <v>0</v>
      </c>
      <c r="F848" s="15">
        <v>0</v>
      </c>
      <c r="G848" s="15">
        <f t="shared" si="534"/>
        <v>0</v>
      </c>
      <c r="H848" s="15">
        <v>0</v>
      </c>
      <c r="I848" s="15">
        <v>0</v>
      </c>
      <c r="J848" s="15">
        <f t="shared" si="535"/>
        <v>0</v>
      </c>
      <c r="K848" s="15">
        <v>0</v>
      </c>
      <c r="L848" s="15">
        <v>0</v>
      </c>
      <c r="M848" s="15">
        <f t="shared" si="536"/>
        <v>0</v>
      </c>
      <c r="N848" s="15">
        <v>0</v>
      </c>
      <c r="O848" s="15">
        <v>0</v>
      </c>
      <c r="P848" s="15">
        <f t="shared" si="537"/>
        <v>0</v>
      </c>
      <c r="Q848" s="15">
        <v>0</v>
      </c>
      <c r="R848" s="15">
        <v>0</v>
      </c>
      <c r="S848" s="15">
        <f t="shared" si="538"/>
        <v>0</v>
      </c>
      <c r="T848" s="15">
        <v>0</v>
      </c>
      <c r="U848" s="15">
        <v>0</v>
      </c>
      <c r="V848" s="15">
        <f t="shared" si="539"/>
        <v>0</v>
      </c>
      <c r="W848" s="15">
        <v>0</v>
      </c>
      <c r="X848" s="15">
        <v>0</v>
      </c>
      <c r="Y848" s="5"/>
      <c r="Z848" s="5"/>
    </row>
    <row r="849" spans="1:26" ht="16.5" thickTop="1" thickBot="1">
      <c r="A849" s="13" t="str">
        <f t="shared" si="502"/>
        <v>a</v>
      </c>
      <c r="B849" s="3" t="s">
        <v>0</v>
      </c>
      <c r="C849" s="10" t="s">
        <v>14</v>
      </c>
      <c r="D849" s="16">
        <f t="shared" si="533"/>
        <v>1671378.07</v>
      </c>
      <c r="E849" s="16">
        <f>E850+E851+E852+E853+E854+E855</f>
        <v>1671378.07</v>
      </c>
      <c r="F849" s="16">
        <f>F850+F851+F852+F853+F854+F855</f>
        <v>0</v>
      </c>
      <c r="G849" s="16">
        <f t="shared" si="534"/>
        <v>1700000</v>
      </c>
      <c r="H849" s="16">
        <f>H850+H851+H852+H853+H854+H855</f>
        <v>1700000</v>
      </c>
      <c r="I849" s="16">
        <f>I850+I851+I852+I853+I854+I855</f>
        <v>0</v>
      </c>
      <c r="J849" s="16">
        <f t="shared" si="535"/>
        <v>1700000</v>
      </c>
      <c r="K849" s="16">
        <f>K850+K851+K852+K853+K854+K855</f>
        <v>1700000</v>
      </c>
      <c r="L849" s="16">
        <f>L850+L851+L852+L853+L854+L855</f>
        <v>0</v>
      </c>
      <c r="M849" s="16">
        <f t="shared" si="536"/>
        <v>0</v>
      </c>
      <c r="N849" s="16">
        <f>N850+N851+N852+N853+N854+N855</f>
        <v>0</v>
      </c>
      <c r="O849" s="16">
        <f>O850+O851+O852+O853+O854+O855</f>
        <v>0</v>
      </c>
      <c r="P849" s="16">
        <f t="shared" si="537"/>
        <v>0</v>
      </c>
      <c r="Q849" s="16">
        <f>Q850+Q851+Q852+Q853+Q854+Q855</f>
        <v>0</v>
      </c>
      <c r="R849" s="16">
        <f>R850+R851+R852+R853+R854+R855</f>
        <v>0</v>
      </c>
      <c r="S849" s="16">
        <f t="shared" si="538"/>
        <v>0</v>
      </c>
      <c r="T849" s="16">
        <f>T850+T851+T852+T853+T854+T855</f>
        <v>0</v>
      </c>
      <c r="U849" s="16">
        <f>U850+U851+U852+U853+U854+U855</f>
        <v>0</v>
      </c>
      <c r="V849" s="16">
        <f t="shared" si="539"/>
        <v>0</v>
      </c>
      <c r="W849" s="16">
        <f>W850+W851+W852+W853+W854+W855</f>
        <v>0</v>
      </c>
      <c r="X849" s="16">
        <f>X850+X851+X852+X853+X854+X855</f>
        <v>0</v>
      </c>
      <c r="Y849" s="2"/>
      <c r="Z849" s="2"/>
    </row>
    <row r="850" spans="1:26" s="8" customFormat="1" ht="16.5" thickTop="1" thickBot="1">
      <c r="A850" s="13" t="str">
        <f t="shared" si="502"/>
        <v>b</v>
      </c>
      <c r="B850" s="3"/>
      <c r="C850" s="4" t="s">
        <v>182</v>
      </c>
      <c r="D850" s="17">
        <f t="shared" si="533"/>
        <v>0</v>
      </c>
      <c r="E850" s="17"/>
      <c r="F850" s="17"/>
      <c r="G850" s="17">
        <f t="shared" si="534"/>
        <v>0</v>
      </c>
      <c r="H850" s="17"/>
      <c r="I850" s="17"/>
      <c r="J850" s="17">
        <f t="shared" si="535"/>
        <v>0</v>
      </c>
      <c r="K850" s="17"/>
      <c r="L850" s="17"/>
      <c r="M850" s="17">
        <f t="shared" si="536"/>
        <v>0</v>
      </c>
      <c r="N850" s="17"/>
      <c r="O850" s="17"/>
      <c r="P850" s="17">
        <f t="shared" si="537"/>
        <v>0</v>
      </c>
      <c r="Q850" s="17"/>
      <c r="R850" s="17"/>
      <c r="S850" s="17">
        <f t="shared" si="538"/>
        <v>0</v>
      </c>
      <c r="T850" s="17"/>
      <c r="U850" s="17"/>
      <c r="V850" s="17">
        <f t="shared" si="539"/>
        <v>0</v>
      </c>
      <c r="W850" s="17"/>
      <c r="X850" s="17"/>
      <c r="Y850" s="2"/>
      <c r="Z850" s="2"/>
    </row>
    <row r="851" spans="1:26" ht="16.5" thickTop="1" thickBot="1">
      <c r="A851" s="13" t="str">
        <f t="shared" si="502"/>
        <v>a</v>
      </c>
      <c r="B851" s="3" t="s">
        <v>0</v>
      </c>
      <c r="C851" s="4" t="s">
        <v>133</v>
      </c>
      <c r="D851" s="17">
        <f t="shared" si="533"/>
        <v>1671378.07</v>
      </c>
      <c r="E851" s="17">
        <v>1671378.07</v>
      </c>
      <c r="F851" s="17"/>
      <c r="G851" s="17">
        <f t="shared" si="534"/>
        <v>1700000</v>
      </c>
      <c r="H851" s="17">
        <v>1700000</v>
      </c>
      <c r="I851" s="17"/>
      <c r="J851" s="17">
        <f t="shared" si="535"/>
        <v>1700000</v>
      </c>
      <c r="K851" s="17">
        <v>1700000</v>
      </c>
      <c r="L851" s="17"/>
      <c r="M851" s="17">
        <f t="shared" si="536"/>
        <v>0</v>
      </c>
      <c r="N851" s="17"/>
      <c r="O851" s="17"/>
      <c r="P851" s="17">
        <f t="shared" si="537"/>
        <v>0</v>
      </c>
      <c r="Q851" s="17"/>
      <c r="R851" s="17"/>
      <c r="S851" s="17">
        <f t="shared" si="538"/>
        <v>0</v>
      </c>
      <c r="T851" s="17"/>
      <c r="U851" s="17"/>
      <c r="V851" s="17">
        <f t="shared" si="539"/>
        <v>0</v>
      </c>
      <c r="W851" s="17"/>
      <c r="X851" s="17"/>
      <c r="Y851" s="2"/>
      <c r="Z851" s="2"/>
    </row>
    <row r="852" spans="1:26" s="8" customFormat="1" ht="16.5" thickTop="1" thickBot="1">
      <c r="A852" s="13" t="str">
        <f t="shared" si="502"/>
        <v>b</v>
      </c>
      <c r="B852" s="3"/>
      <c r="C852" s="4" t="s">
        <v>132</v>
      </c>
      <c r="D852" s="17">
        <f t="shared" si="533"/>
        <v>0</v>
      </c>
      <c r="E852" s="17"/>
      <c r="F852" s="17"/>
      <c r="G852" s="17">
        <f t="shared" si="534"/>
        <v>0</v>
      </c>
      <c r="H852" s="17"/>
      <c r="I852" s="17"/>
      <c r="J852" s="17">
        <f t="shared" si="535"/>
        <v>0</v>
      </c>
      <c r="K852" s="17"/>
      <c r="L852" s="17"/>
      <c r="M852" s="17">
        <f t="shared" si="536"/>
        <v>0</v>
      </c>
      <c r="N852" s="17"/>
      <c r="O852" s="17"/>
      <c r="P852" s="17">
        <f t="shared" si="537"/>
        <v>0</v>
      </c>
      <c r="Q852" s="17"/>
      <c r="R852" s="17"/>
      <c r="S852" s="17">
        <f t="shared" si="538"/>
        <v>0</v>
      </c>
      <c r="T852" s="17"/>
      <c r="U852" s="17"/>
      <c r="V852" s="17">
        <f t="shared" si="539"/>
        <v>0</v>
      </c>
      <c r="W852" s="17"/>
      <c r="X852" s="17"/>
      <c r="Y852" s="2"/>
      <c r="Z852" s="2"/>
    </row>
    <row r="853" spans="1:26" s="8" customFormat="1" ht="16.5" thickTop="1" thickBot="1">
      <c r="A853" s="13" t="str">
        <f t="shared" si="502"/>
        <v>b</v>
      </c>
      <c r="B853" s="3"/>
      <c r="C853" s="4" t="s">
        <v>148</v>
      </c>
      <c r="D853" s="17">
        <f t="shared" si="533"/>
        <v>0</v>
      </c>
      <c r="E853" s="17"/>
      <c r="F853" s="17"/>
      <c r="G853" s="17">
        <f t="shared" si="534"/>
        <v>0</v>
      </c>
      <c r="H853" s="17"/>
      <c r="I853" s="17"/>
      <c r="J853" s="17">
        <f t="shared" si="535"/>
        <v>0</v>
      </c>
      <c r="K853" s="17"/>
      <c r="L853" s="17"/>
      <c r="M853" s="17">
        <f t="shared" si="536"/>
        <v>0</v>
      </c>
      <c r="N853" s="17"/>
      <c r="O853" s="17"/>
      <c r="P853" s="17">
        <f t="shared" si="537"/>
        <v>0</v>
      </c>
      <c r="Q853" s="17"/>
      <c r="R853" s="17"/>
      <c r="S853" s="17">
        <f t="shared" si="538"/>
        <v>0</v>
      </c>
      <c r="T853" s="17"/>
      <c r="U853" s="17"/>
      <c r="V853" s="17">
        <f t="shared" si="539"/>
        <v>0</v>
      </c>
      <c r="W853" s="17"/>
      <c r="X853" s="17"/>
      <c r="Y853" s="2"/>
      <c r="Z853" s="2"/>
    </row>
    <row r="854" spans="1:26" s="8" customFormat="1" ht="16.5" thickTop="1" thickBot="1">
      <c r="A854" s="13" t="str">
        <f t="shared" si="502"/>
        <v>b</v>
      </c>
      <c r="B854" s="3"/>
      <c r="C854" s="4" t="s">
        <v>134</v>
      </c>
      <c r="D854" s="17">
        <f t="shared" si="533"/>
        <v>0</v>
      </c>
      <c r="E854" s="17"/>
      <c r="F854" s="17"/>
      <c r="G854" s="17">
        <f t="shared" si="534"/>
        <v>0</v>
      </c>
      <c r="H854" s="17"/>
      <c r="I854" s="17"/>
      <c r="J854" s="17">
        <f t="shared" si="535"/>
        <v>0</v>
      </c>
      <c r="K854" s="17"/>
      <c r="L854" s="17"/>
      <c r="M854" s="17">
        <f t="shared" si="536"/>
        <v>0</v>
      </c>
      <c r="N854" s="17"/>
      <c r="O854" s="17"/>
      <c r="P854" s="17">
        <f t="shared" si="537"/>
        <v>0</v>
      </c>
      <c r="Q854" s="17"/>
      <c r="R854" s="17"/>
      <c r="S854" s="17">
        <f t="shared" si="538"/>
        <v>0</v>
      </c>
      <c r="T854" s="17"/>
      <c r="U854" s="17"/>
      <c r="V854" s="17">
        <f t="shared" si="539"/>
        <v>0</v>
      </c>
      <c r="W854" s="17"/>
      <c r="X854" s="17"/>
      <c r="Y854" s="2"/>
      <c r="Z854" s="2"/>
    </row>
    <row r="855" spans="1:26" s="8" customFormat="1" ht="16.5" thickTop="1" thickBot="1">
      <c r="A855" s="13" t="str">
        <f t="shared" si="502"/>
        <v>b</v>
      </c>
      <c r="B855" s="3"/>
      <c r="C855" s="4" t="s">
        <v>129</v>
      </c>
      <c r="D855" s="17">
        <f t="shared" si="533"/>
        <v>0</v>
      </c>
      <c r="E855" s="17">
        <f>E856+E857</f>
        <v>0</v>
      </c>
      <c r="F855" s="17">
        <f>F856+F857</f>
        <v>0</v>
      </c>
      <c r="G855" s="17">
        <f t="shared" si="534"/>
        <v>0</v>
      </c>
      <c r="H855" s="17">
        <f>H856+H857</f>
        <v>0</v>
      </c>
      <c r="I855" s="17">
        <f>I856+I857</f>
        <v>0</v>
      </c>
      <c r="J855" s="17">
        <f t="shared" si="535"/>
        <v>0</v>
      </c>
      <c r="K855" s="17">
        <f>K856+K857</f>
        <v>0</v>
      </c>
      <c r="L855" s="17">
        <f>L856+L857</f>
        <v>0</v>
      </c>
      <c r="M855" s="17">
        <f t="shared" si="536"/>
        <v>0</v>
      </c>
      <c r="N855" s="17">
        <f>N856+N857</f>
        <v>0</v>
      </c>
      <c r="O855" s="17">
        <f>O856+O857</f>
        <v>0</v>
      </c>
      <c r="P855" s="17">
        <f t="shared" si="537"/>
        <v>0</v>
      </c>
      <c r="Q855" s="17">
        <f>Q856+Q857</f>
        <v>0</v>
      </c>
      <c r="R855" s="17">
        <f>R856+R857</f>
        <v>0</v>
      </c>
      <c r="S855" s="17">
        <f t="shared" si="538"/>
        <v>0</v>
      </c>
      <c r="T855" s="17">
        <f>T856+T857</f>
        <v>0</v>
      </c>
      <c r="U855" s="17">
        <f>U856+U857</f>
        <v>0</v>
      </c>
      <c r="V855" s="17">
        <f t="shared" si="539"/>
        <v>0</v>
      </c>
      <c r="W855" s="17">
        <f>W856+W857</f>
        <v>0</v>
      </c>
      <c r="X855" s="17">
        <f>X856+X857</f>
        <v>0</v>
      </c>
      <c r="Y855" s="2"/>
      <c r="Z855" s="2"/>
    </row>
    <row r="856" spans="1:26" s="8" customFormat="1" ht="27" thickTop="1" thickBot="1">
      <c r="A856" s="13" t="str">
        <f t="shared" si="502"/>
        <v>b</v>
      </c>
      <c r="B856" s="3"/>
      <c r="C856" s="11" t="s">
        <v>15</v>
      </c>
      <c r="D856" s="19">
        <f t="shared" si="533"/>
        <v>0</v>
      </c>
      <c r="E856" s="19"/>
      <c r="F856" s="19"/>
      <c r="G856" s="19">
        <f t="shared" si="534"/>
        <v>0</v>
      </c>
      <c r="H856" s="19"/>
      <c r="I856" s="19"/>
      <c r="J856" s="19">
        <f t="shared" si="535"/>
        <v>0</v>
      </c>
      <c r="K856" s="19"/>
      <c r="L856" s="19"/>
      <c r="M856" s="19">
        <f t="shared" si="536"/>
        <v>0</v>
      </c>
      <c r="N856" s="19"/>
      <c r="O856" s="19"/>
      <c r="P856" s="19">
        <f t="shared" si="537"/>
        <v>0</v>
      </c>
      <c r="Q856" s="19"/>
      <c r="R856" s="19"/>
      <c r="S856" s="19">
        <f t="shared" si="538"/>
        <v>0</v>
      </c>
      <c r="T856" s="19"/>
      <c r="U856" s="19"/>
      <c r="V856" s="19">
        <f t="shared" si="539"/>
        <v>0</v>
      </c>
      <c r="W856" s="19"/>
      <c r="X856" s="19"/>
      <c r="Y856" s="2"/>
      <c r="Z856" s="2"/>
    </row>
    <row r="857" spans="1:26" s="8" customFormat="1" ht="27" thickTop="1" thickBot="1">
      <c r="A857" s="13" t="str">
        <f t="shared" si="502"/>
        <v>b</v>
      </c>
      <c r="B857" s="3"/>
      <c r="C857" s="11" t="s">
        <v>16</v>
      </c>
      <c r="D857" s="19">
        <f t="shared" si="533"/>
        <v>0</v>
      </c>
      <c r="E857" s="19"/>
      <c r="F857" s="19"/>
      <c r="G857" s="19">
        <f t="shared" si="534"/>
        <v>0</v>
      </c>
      <c r="H857" s="19"/>
      <c r="I857" s="19"/>
      <c r="J857" s="19">
        <f t="shared" si="535"/>
        <v>0</v>
      </c>
      <c r="K857" s="19"/>
      <c r="L857" s="19"/>
      <c r="M857" s="19">
        <f t="shared" si="536"/>
        <v>0</v>
      </c>
      <c r="N857" s="19"/>
      <c r="O857" s="19"/>
      <c r="P857" s="19">
        <f t="shared" si="537"/>
        <v>0</v>
      </c>
      <c r="Q857" s="19"/>
      <c r="R857" s="19"/>
      <c r="S857" s="19">
        <f t="shared" si="538"/>
        <v>0</v>
      </c>
      <c r="T857" s="19"/>
      <c r="U857" s="19"/>
      <c r="V857" s="19">
        <f t="shared" si="539"/>
        <v>0</v>
      </c>
      <c r="W857" s="19"/>
      <c r="X857" s="19"/>
      <c r="Y857" s="2"/>
      <c r="Z857" s="2"/>
    </row>
    <row r="858" spans="1:26" s="8" customFormat="1" ht="16.5" thickTop="1" thickBot="1">
      <c r="A858" s="13" t="str">
        <f t="shared" si="502"/>
        <v>b</v>
      </c>
      <c r="B858" s="3"/>
      <c r="C858" s="10" t="s">
        <v>17</v>
      </c>
      <c r="D858" s="16">
        <f t="shared" si="533"/>
        <v>0</v>
      </c>
      <c r="E858" s="16">
        <v>0</v>
      </c>
      <c r="F858" s="16">
        <v>0</v>
      </c>
      <c r="G858" s="16">
        <f t="shared" si="534"/>
        <v>0</v>
      </c>
      <c r="H858" s="16">
        <v>0</v>
      </c>
      <c r="I858" s="16">
        <v>0</v>
      </c>
      <c r="J858" s="16">
        <f t="shared" si="535"/>
        <v>0</v>
      </c>
      <c r="K858" s="16">
        <v>0</v>
      </c>
      <c r="L858" s="16">
        <v>0</v>
      </c>
      <c r="M858" s="16">
        <f t="shared" si="536"/>
        <v>0</v>
      </c>
      <c r="N858" s="16">
        <v>0</v>
      </c>
      <c r="O858" s="16">
        <v>0</v>
      </c>
      <c r="P858" s="16">
        <f t="shared" si="537"/>
        <v>0</v>
      </c>
      <c r="Q858" s="16">
        <v>0</v>
      </c>
      <c r="R858" s="16">
        <v>0</v>
      </c>
      <c r="S858" s="16">
        <f t="shared" si="538"/>
        <v>0</v>
      </c>
      <c r="T858" s="16">
        <v>0</v>
      </c>
      <c r="U858" s="16">
        <v>0</v>
      </c>
      <c r="V858" s="16">
        <f t="shared" si="539"/>
        <v>0</v>
      </c>
      <c r="W858" s="16">
        <v>0</v>
      </c>
      <c r="X858" s="16">
        <v>0</v>
      </c>
      <c r="Y858" s="2"/>
      <c r="Z858" s="2"/>
    </row>
    <row r="859" spans="1:26" s="8" customFormat="1" ht="16.5" thickTop="1" thickBot="1">
      <c r="A859" s="13" t="str">
        <f t="shared" si="502"/>
        <v>b</v>
      </c>
      <c r="B859" s="3"/>
      <c r="C859" s="10" t="s">
        <v>18</v>
      </c>
      <c r="D859" s="16">
        <f t="shared" si="533"/>
        <v>0</v>
      </c>
      <c r="E859" s="16">
        <v>0</v>
      </c>
      <c r="F859" s="16">
        <v>0</v>
      </c>
      <c r="G859" s="16">
        <f t="shared" si="534"/>
        <v>0</v>
      </c>
      <c r="H859" s="16">
        <v>0</v>
      </c>
      <c r="I859" s="16">
        <v>0</v>
      </c>
      <c r="J859" s="16">
        <f t="shared" si="535"/>
        <v>0</v>
      </c>
      <c r="K859" s="16">
        <v>0</v>
      </c>
      <c r="L859" s="16">
        <v>0</v>
      </c>
      <c r="M859" s="16">
        <f t="shared" si="536"/>
        <v>0</v>
      </c>
      <c r="N859" s="16">
        <v>0</v>
      </c>
      <c r="O859" s="16">
        <v>0</v>
      </c>
      <c r="P859" s="16">
        <f t="shared" si="537"/>
        <v>0</v>
      </c>
      <c r="Q859" s="16">
        <v>0</v>
      </c>
      <c r="R859" s="16">
        <v>0</v>
      </c>
      <c r="S859" s="16">
        <f t="shared" si="538"/>
        <v>0</v>
      </c>
      <c r="T859" s="16">
        <v>0</v>
      </c>
      <c r="U859" s="16">
        <v>0</v>
      </c>
      <c r="V859" s="16">
        <f t="shared" si="539"/>
        <v>0</v>
      </c>
      <c r="W859" s="16">
        <v>0</v>
      </c>
      <c r="X859" s="16">
        <v>0</v>
      </c>
      <c r="Y859" s="2"/>
      <c r="Z859" s="2"/>
    </row>
    <row r="860" spans="1:26" ht="46.5" thickTop="1" thickBot="1">
      <c r="A860" s="13" t="str">
        <f t="shared" si="502"/>
        <v>a</v>
      </c>
      <c r="B860" s="3" t="s">
        <v>79</v>
      </c>
      <c r="C860" s="6" t="s">
        <v>190</v>
      </c>
      <c r="D860" s="14">
        <f t="shared" si="533"/>
        <v>1469476</v>
      </c>
      <c r="E860" s="14">
        <f>E863+E872+E873</f>
        <v>1469476</v>
      </c>
      <c r="F860" s="14">
        <f>F863+F872+F873</f>
        <v>0</v>
      </c>
      <c r="G860" s="14">
        <f t="shared" si="534"/>
        <v>1800000</v>
      </c>
      <c r="H860" s="14">
        <f>H863+H872+H873</f>
        <v>1800000</v>
      </c>
      <c r="I860" s="14">
        <f>I863+I872+I873</f>
        <v>0</v>
      </c>
      <c r="J860" s="14">
        <f t="shared" si="535"/>
        <v>1800000</v>
      </c>
      <c r="K860" s="14">
        <f>K863+K872+K873</f>
        <v>1800000</v>
      </c>
      <c r="L860" s="14">
        <f>L863+L872+L873</f>
        <v>0</v>
      </c>
      <c r="M860" s="14">
        <f t="shared" si="536"/>
        <v>0</v>
      </c>
      <c r="N860" s="14">
        <f>N863+N872+N873</f>
        <v>0</v>
      </c>
      <c r="O860" s="14">
        <f>O863+O872+O873</f>
        <v>0</v>
      </c>
      <c r="P860" s="14">
        <f t="shared" si="537"/>
        <v>7980000</v>
      </c>
      <c r="Q860" s="14">
        <v>7980000</v>
      </c>
      <c r="R860" s="14">
        <f>R863+R872+R873</f>
        <v>0</v>
      </c>
      <c r="S860" s="14">
        <f t="shared" si="538"/>
        <v>0</v>
      </c>
      <c r="T860" s="14">
        <f>T863+T872+T873</f>
        <v>0</v>
      </c>
      <c r="U860" s="14">
        <f>U863+U872+U873</f>
        <v>0</v>
      </c>
      <c r="V860" s="14">
        <f t="shared" si="539"/>
        <v>0</v>
      </c>
      <c r="W860" s="14">
        <f>W863+W872+W873</f>
        <v>0</v>
      </c>
      <c r="X860" s="14">
        <f>X863+X872+X873</f>
        <v>0</v>
      </c>
      <c r="Y860" s="5" t="s">
        <v>174</v>
      </c>
      <c r="Z860" s="5" t="s">
        <v>164</v>
      </c>
    </row>
    <row r="861" spans="1:26" s="8" customFormat="1" ht="16.5" thickTop="1" thickBot="1">
      <c r="A861" s="13" t="str">
        <f t="shared" si="502"/>
        <v>b</v>
      </c>
      <c r="B861" s="3"/>
      <c r="C861" s="9" t="s">
        <v>12</v>
      </c>
      <c r="D861" s="15">
        <f t="shared" si="533"/>
        <v>0</v>
      </c>
      <c r="E861" s="15">
        <v>0</v>
      </c>
      <c r="F861" s="15">
        <v>0</v>
      </c>
      <c r="G861" s="15">
        <f t="shared" si="534"/>
        <v>0</v>
      </c>
      <c r="H861" s="15">
        <v>0</v>
      </c>
      <c r="I861" s="15">
        <v>0</v>
      </c>
      <c r="J861" s="15">
        <f t="shared" si="535"/>
        <v>0</v>
      </c>
      <c r="K861" s="15">
        <v>0</v>
      </c>
      <c r="L861" s="15">
        <v>0</v>
      </c>
      <c r="M861" s="15">
        <f t="shared" si="536"/>
        <v>0</v>
      </c>
      <c r="N861" s="15">
        <v>0</v>
      </c>
      <c r="O861" s="15">
        <v>0</v>
      </c>
      <c r="P861" s="15">
        <f t="shared" si="537"/>
        <v>0</v>
      </c>
      <c r="Q861" s="15">
        <v>0</v>
      </c>
      <c r="R861" s="15">
        <v>0</v>
      </c>
      <c r="S861" s="15">
        <f t="shared" si="538"/>
        <v>0</v>
      </c>
      <c r="T861" s="15">
        <v>0</v>
      </c>
      <c r="U861" s="15">
        <v>0</v>
      </c>
      <c r="V861" s="15">
        <f t="shared" si="539"/>
        <v>0</v>
      </c>
      <c r="W861" s="15">
        <v>0</v>
      </c>
      <c r="X861" s="15">
        <v>0</v>
      </c>
      <c r="Y861" s="5"/>
      <c r="Z861" s="5"/>
    </row>
    <row r="862" spans="1:26" s="8" customFormat="1" ht="16.5" thickTop="1" thickBot="1">
      <c r="A862" s="13" t="str">
        <f t="shared" si="502"/>
        <v>a</v>
      </c>
      <c r="B862" s="3"/>
      <c r="C862" s="9" t="s">
        <v>13</v>
      </c>
      <c r="D862" s="15">
        <f t="shared" si="533"/>
        <v>2</v>
      </c>
      <c r="E862" s="15">
        <v>2</v>
      </c>
      <c r="F862" s="15">
        <v>0</v>
      </c>
      <c r="G862" s="15">
        <f t="shared" si="534"/>
        <v>2</v>
      </c>
      <c r="H862" s="15">
        <v>2</v>
      </c>
      <c r="I862" s="15">
        <v>0</v>
      </c>
      <c r="J862" s="15">
        <f t="shared" si="535"/>
        <v>0</v>
      </c>
      <c r="K862" s="15">
        <v>0</v>
      </c>
      <c r="L862" s="15">
        <v>0</v>
      </c>
      <c r="M862" s="15">
        <f t="shared" si="536"/>
        <v>0</v>
      </c>
      <c r="N862" s="15">
        <v>0</v>
      </c>
      <c r="O862" s="15">
        <v>0</v>
      </c>
      <c r="P862" s="15">
        <f t="shared" si="537"/>
        <v>5</v>
      </c>
      <c r="Q862" s="15">
        <v>5</v>
      </c>
      <c r="R862" s="15">
        <v>0</v>
      </c>
      <c r="S862" s="15">
        <f t="shared" si="538"/>
        <v>0</v>
      </c>
      <c r="T862" s="15">
        <v>0</v>
      </c>
      <c r="U862" s="15">
        <v>0</v>
      </c>
      <c r="V862" s="15">
        <f t="shared" si="539"/>
        <v>0</v>
      </c>
      <c r="W862" s="15">
        <v>0</v>
      </c>
      <c r="X862" s="15">
        <v>0</v>
      </c>
      <c r="Y862" s="5"/>
      <c r="Z862" s="5"/>
    </row>
    <row r="863" spans="1:26" ht="16.5" thickTop="1" thickBot="1">
      <c r="A863" s="13" t="str">
        <f t="shared" si="502"/>
        <v>a</v>
      </c>
      <c r="B863" s="3" t="s">
        <v>0</v>
      </c>
      <c r="C863" s="10" t="s">
        <v>14</v>
      </c>
      <c r="D863" s="16">
        <f t="shared" si="533"/>
        <v>1469476</v>
      </c>
      <c r="E863" s="16">
        <f>E864+E865+E866+E867+E868+E869</f>
        <v>1469476</v>
      </c>
      <c r="F863" s="16">
        <f>F864+F865+F866+F867+F868+F869</f>
        <v>0</v>
      </c>
      <c r="G863" s="16">
        <f t="shared" si="534"/>
        <v>1800000</v>
      </c>
      <c r="H863" s="16">
        <f>H864+H865+H866+H867+H868+H869</f>
        <v>1800000</v>
      </c>
      <c r="I863" s="16">
        <f>I864+I865+I866+I867+I868+I869</f>
        <v>0</v>
      </c>
      <c r="J863" s="16">
        <f t="shared" si="535"/>
        <v>1800000</v>
      </c>
      <c r="K863" s="16">
        <f>K864+K865+K866+K867+K868+K869</f>
        <v>1800000</v>
      </c>
      <c r="L863" s="16">
        <f>L864+L865+L866+L867+L868+L869</f>
        <v>0</v>
      </c>
      <c r="M863" s="16">
        <f t="shared" si="536"/>
        <v>0</v>
      </c>
      <c r="N863" s="16">
        <f>N864+N865+N866+N867+N868+N869</f>
        <v>0</v>
      </c>
      <c r="O863" s="16">
        <f>O864+O865+O866+O867+O868+O869</f>
        <v>0</v>
      </c>
      <c r="P863" s="16">
        <f t="shared" si="537"/>
        <v>0</v>
      </c>
      <c r="Q863" s="16">
        <f>Q864+Q865+Q866+Q867+Q868+Q869</f>
        <v>0</v>
      </c>
      <c r="R863" s="16">
        <f>R864+R865+R866+R867+R868+R869</f>
        <v>0</v>
      </c>
      <c r="S863" s="16">
        <f t="shared" si="538"/>
        <v>0</v>
      </c>
      <c r="T863" s="16">
        <f>T864+T865+T866+T867+T868+T869</f>
        <v>0</v>
      </c>
      <c r="U863" s="16">
        <f>U864+U865+U866+U867+U868+U869</f>
        <v>0</v>
      </c>
      <c r="V863" s="16">
        <f t="shared" si="539"/>
        <v>0</v>
      </c>
      <c r="W863" s="16">
        <f>W864+W865+W866+W867+W868+W869</f>
        <v>0</v>
      </c>
      <c r="X863" s="16">
        <f>X864+X865+X866+X867+X868+X869</f>
        <v>0</v>
      </c>
      <c r="Y863" s="2"/>
      <c r="Z863" s="2"/>
    </row>
    <row r="864" spans="1:26" s="8" customFormat="1" ht="16.5" thickTop="1" thickBot="1">
      <c r="A864" s="13" t="str">
        <f t="shared" si="502"/>
        <v>b</v>
      </c>
      <c r="B864" s="3"/>
      <c r="C864" s="4" t="s">
        <v>182</v>
      </c>
      <c r="D864" s="17">
        <f t="shared" si="533"/>
        <v>0</v>
      </c>
      <c r="E864" s="17"/>
      <c r="F864" s="17"/>
      <c r="G864" s="17">
        <f t="shared" si="534"/>
        <v>0</v>
      </c>
      <c r="H864" s="17"/>
      <c r="I864" s="17"/>
      <c r="J864" s="17">
        <f t="shared" si="535"/>
        <v>0</v>
      </c>
      <c r="K864" s="17"/>
      <c r="L864" s="17"/>
      <c r="M864" s="17">
        <f t="shared" si="536"/>
        <v>0</v>
      </c>
      <c r="N864" s="17"/>
      <c r="O864" s="17"/>
      <c r="P864" s="17">
        <f t="shared" si="537"/>
        <v>0</v>
      </c>
      <c r="Q864" s="17"/>
      <c r="R864" s="17"/>
      <c r="S864" s="17">
        <f t="shared" si="538"/>
        <v>0</v>
      </c>
      <c r="T864" s="17"/>
      <c r="U864" s="17"/>
      <c r="V864" s="17">
        <f t="shared" si="539"/>
        <v>0</v>
      </c>
      <c r="W864" s="17"/>
      <c r="X864" s="17"/>
      <c r="Y864" s="2"/>
      <c r="Z864" s="2"/>
    </row>
    <row r="865" spans="1:26" ht="16.5" thickTop="1" thickBot="1">
      <c r="A865" s="13" t="str">
        <f t="shared" si="502"/>
        <v>a</v>
      </c>
      <c r="B865" s="3" t="s">
        <v>0</v>
      </c>
      <c r="C865" s="4" t="s">
        <v>133</v>
      </c>
      <c r="D865" s="17">
        <f t="shared" si="533"/>
        <v>1469476</v>
      </c>
      <c r="E865" s="17">
        <v>1469476</v>
      </c>
      <c r="F865" s="17"/>
      <c r="G865" s="17">
        <f t="shared" si="534"/>
        <v>1800000</v>
      </c>
      <c r="H865" s="17">
        <v>1800000</v>
      </c>
      <c r="I865" s="17"/>
      <c r="J865" s="17">
        <f t="shared" si="535"/>
        <v>1800000</v>
      </c>
      <c r="K865" s="17">
        <v>1800000</v>
      </c>
      <c r="L865" s="17"/>
      <c r="M865" s="17">
        <f t="shared" si="536"/>
        <v>0</v>
      </c>
      <c r="N865" s="17"/>
      <c r="O865" s="17"/>
      <c r="P865" s="17">
        <f t="shared" si="537"/>
        <v>0</v>
      </c>
      <c r="Q865" s="17"/>
      <c r="R865" s="17"/>
      <c r="S865" s="17">
        <f t="shared" si="538"/>
        <v>0</v>
      </c>
      <c r="T865" s="17"/>
      <c r="U865" s="17"/>
      <c r="V865" s="17">
        <f t="shared" si="539"/>
        <v>0</v>
      </c>
      <c r="W865" s="17"/>
      <c r="X865" s="17"/>
      <c r="Y865" s="2"/>
      <c r="Z865" s="2"/>
    </row>
    <row r="866" spans="1:26" s="8" customFormat="1" ht="16.5" thickTop="1" thickBot="1">
      <c r="A866" s="13" t="str">
        <f t="shared" si="502"/>
        <v>b</v>
      </c>
      <c r="B866" s="3"/>
      <c r="C866" s="4" t="s">
        <v>132</v>
      </c>
      <c r="D866" s="17">
        <f t="shared" si="533"/>
        <v>0</v>
      </c>
      <c r="E866" s="17"/>
      <c r="F866" s="17"/>
      <c r="G866" s="17">
        <f t="shared" si="534"/>
        <v>0</v>
      </c>
      <c r="H866" s="17"/>
      <c r="I866" s="17"/>
      <c r="J866" s="17">
        <f t="shared" si="535"/>
        <v>0</v>
      </c>
      <c r="K866" s="17"/>
      <c r="L866" s="17"/>
      <c r="M866" s="17">
        <f t="shared" si="536"/>
        <v>0</v>
      </c>
      <c r="N866" s="17"/>
      <c r="O866" s="17"/>
      <c r="P866" s="17">
        <f t="shared" si="537"/>
        <v>0</v>
      </c>
      <c r="Q866" s="17"/>
      <c r="R866" s="17"/>
      <c r="S866" s="17">
        <f t="shared" si="538"/>
        <v>0</v>
      </c>
      <c r="T866" s="17"/>
      <c r="U866" s="17"/>
      <c r="V866" s="17">
        <f t="shared" si="539"/>
        <v>0</v>
      </c>
      <c r="W866" s="17"/>
      <c r="X866" s="17"/>
      <c r="Y866" s="2"/>
      <c r="Z866" s="2"/>
    </row>
    <row r="867" spans="1:26" s="8" customFormat="1" ht="16.5" thickTop="1" thickBot="1">
      <c r="A867" s="13" t="str">
        <f t="shared" si="502"/>
        <v>b</v>
      </c>
      <c r="B867" s="3"/>
      <c r="C867" s="4" t="s">
        <v>148</v>
      </c>
      <c r="D867" s="17">
        <f t="shared" si="533"/>
        <v>0</v>
      </c>
      <c r="E867" s="17"/>
      <c r="F867" s="17"/>
      <c r="G867" s="17">
        <f t="shared" si="534"/>
        <v>0</v>
      </c>
      <c r="H867" s="17"/>
      <c r="I867" s="17"/>
      <c r="J867" s="17">
        <f t="shared" si="535"/>
        <v>0</v>
      </c>
      <c r="K867" s="17"/>
      <c r="L867" s="17"/>
      <c r="M867" s="17">
        <f t="shared" si="536"/>
        <v>0</v>
      </c>
      <c r="N867" s="17"/>
      <c r="O867" s="17"/>
      <c r="P867" s="17">
        <f t="shared" si="537"/>
        <v>0</v>
      </c>
      <c r="Q867" s="17"/>
      <c r="R867" s="17"/>
      <c r="S867" s="17">
        <f t="shared" si="538"/>
        <v>0</v>
      </c>
      <c r="T867" s="17"/>
      <c r="U867" s="17"/>
      <c r="V867" s="17">
        <f t="shared" si="539"/>
        <v>0</v>
      </c>
      <c r="W867" s="17"/>
      <c r="X867" s="17"/>
      <c r="Y867" s="2"/>
      <c r="Z867" s="2"/>
    </row>
    <row r="868" spans="1:26" s="8" customFormat="1" ht="16.5" thickTop="1" thickBot="1">
      <c r="A868" s="13" t="str">
        <f t="shared" ref="A868:A931" si="540">IF((D868+E868+F868+G868+H868+I868+J868+K868+L868+P868+Q868+R868+V868+W868+X868)&gt;0,"a","b")</f>
        <v>b</v>
      </c>
      <c r="B868" s="3"/>
      <c r="C868" s="4" t="s">
        <v>134</v>
      </c>
      <c r="D868" s="17">
        <f t="shared" si="533"/>
        <v>0</v>
      </c>
      <c r="E868" s="17"/>
      <c r="F868" s="17"/>
      <c r="G868" s="17">
        <f t="shared" si="534"/>
        <v>0</v>
      </c>
      <c r="H868" s="17"/>
      <c r="I868" s="17"/>
      <c r="J868" s="17">
        <f t="shared" si="535"/>
        <v>0</v>
      </c>
      <c r="K868" s="17"/>
      <c r="L868" s="17"/>
      <c r="M868" s="17">
        <f t="shared" si="536"/>
        <v>0</v>
      </c>
      <c r="N868" s="17"/>
      <c r="O868" s="17"/>
      <c r="P868" s="17">
        <f t="shared" si="537"/>
        <v>0</v>
      </c>
      <c r="Q868" s="17"/>
      <c r="R868" s="17"/>
      <c r="S868" s="17">
        <f t="shared" si="538"/>
        <v>0</v>
      </c>
      <c r="T868" s="17"/>
      <c r="U868" s="17"/>
      <c r="V868" s="17">
        <f t="shared" si="539"/>
        <v>0</v>
      </c>
      <c r="W868" s="17"/>
      <c r="X868" s="17"/>
      <c r="Y868" s="2"/>
      <c r="Z868" s="2"/>
    </row>
    <row r="869" spans="1:26" s="8" customFormat="1" ht="16.5" thickTop="1" thickBot="1">
      <c r="A869" s="13" t="str">
        <f t="shared" si="540"/>
        <v>b</v>
      </c>
      <c r="B869" s="3"/>
      <c r="C869" s="4" t="s">
        <v>129</v>
      </c>
      <c r="D869" s="17">
        <f t="shared" si="533"/>
        <v>0</v>
      </c>
      <c r="E869" s="17">
        <f>E870+E871</f>
        <v>0</v>
      </c>
      <c r="F869" s="17">
        <f>F870+F871</f>
        <v>0</v>
      </c>
      <c r="G869" s="17">
        <f t="shared" si="534"/>
        <v>0</v>
      </c>
      <c r="H869" s="17">
        <f>H870+H871</f>
        <v>0</v>
      </c>
      <c r="I869" s="17">
        <f>I870+I871</f>
        <v>0</v>
      </c>
      <c r="J869" s="17">
        <f t="shared" si="535"/>
        <v>0</v>
      </c>
      <c r="K869" s="17">
        <f>K870+K871</f>
        <v>0</v>
      </c>
      <c r="L869" s="17">
        <f>L870+L871</f>
        <v>0</v>
      </c>
      <c r="M869" s="17">
        <f t="shared" si="536"/>
        <v>0</v>
      </c>
      <c r="N869" s="17">
        <f>N870+N871</f>
        <v>0</v>
      </c>
      <c r="O869" s="17">
        <f>O870+O871</f>
        <v>0</v>
      </c>
      <c r="P869" s="17">
        <f t="shared" si="537"/>
        <v>0</v>
      </c>
      <c r="Q869" s="17">
        <f>Q870+Q871</f>
        <v>0</v>
      </c>
      <c r="R869" s="17">
        <f>R870+R871</f>
        <v>0</v>
      </c>
      <c r="S869" s="17">
        <f t="shared" si="538"/>
        <v>0</v>
      </c>
      <c r="T869" s="17">
        <f>T870+T871</f>
        <v>0</v>
      </c>
      <c r="U869" s="17">
        <f>U870+U871</f>
        <v>0</v>
      </c>
      <c r="V869" s="17">
        <f t="shared" si="539"/>
        <v>0</v>
      </c>
      <c r="W869" s="17">
        <f>W870+W871</f>
        <v>0</v>
      </c>
      <c r="X869" s="17">
        <f>X870+X871</f>
        <v>0</v>
      </c>
      <c r="Y869" s="2"/>
      <c r="Z869" s="2"/>
    </row>
    <row r="870" spans="1:26" s="8" customFormat="1" ht="27" thickTop="1" thickBot="1">
      <c r="A870" s="13" t="str">
        <f t="shared" si="540"/>
        <v>b</v>
      </c>
      <c r="B870" s="3"/>
      <c r="C870" s="11" t="s">
        <v>15</v>
      </c>
      <c r="D870" s="19">
        <f t="shared" si="533"/>
        <v>0</v>
      </c>
      <c r="E870" s="19"/>
      <c r="F870" s="19"/>
      <c r="G870" s="19">
        <f t="shared" si="534"/>
        <v>0</v>
      </c>
      <c r="H870" s="19"/>
      <c r="I870" s="19"/>
      <c r="J870" s="19">
        <f t="shared" si="535"/>
        <v>0</v>
      </c>
      <c r="K870" s="19"/>
      <c r="L870" s="19"/>
      <c r="M870" s="19">
        <f t="shared" si="536"/>
        <v>0</v>
      </c>
      <c r="N870" s="19"/>
      <c r="O870" s="19"/>
      <c r="P870" s="19">
        <f t="shared" si="537"/>
        <v>0</v>
      </c>
      <c r="Q870" s="19"/>
      <c r="R870" s="19"/>
      <c r="S870" s="19">
        <f t="shared" si="538"/>
        <v>0</v>
      </c>
      <c r="T870" s="19"/>
      <c r="U870" s="19"/>
      <c r="V870" s="19">
        <f t="shared" si="539"/>
        <v>0</v>
      </c>
      <c r="W870" s="19"/>
      <c r="X870" s="19"/>
      <c r="Y870" s="2"/>
      <c r="Z870" s="2"/>
    </row>
    <row r="871" spans="1:26" s="8" customFormat="1" ht="27" thickTop="1" thickBot="1">
      <c r="A871" s="13" t="str">
        <f t="shared" si="540"/>
        <v>b</v>
      </c>
      <c r="B871" s="3"/>
      <c r="C871" s="11" t="s">
        <v>16</v>
      </c>
      <c r="D871" s="19">
        <f t="shared" si="533"/>
        <v>0</v>
      </c>
      <c r="E871" s="19"/>
      <c r="F871" s="19"/>
      <c r="G871" s="19">
        <f t="shared" si="534"/>
        <v>0</v>
      </c>
      <c r="H871" s="19"/>
      <c r="I871" s="19"/>
      <c r="J871" s="19">
        <f t="shared" si="535"/>
        <v>0</v>
      </c>
      <c r="K871" s="19"/>
      <c r="L871" s="19"/>
      <c r="M871" s="19">
        <f t="shared" si="536"/>
        <v>0</v>
      </c>
      <c r="N871" s="19"/>
      <c r="O871" s="19"/>
      <c r="P871" s="19">
        <f t="shared" si="537"/>
        <v>0</v>
      </c>
      <c r="Q871" s="19"/>
      <c r="R871" s="19"/>
      <c r="S871" s="19">
        <f t="shared" si="538"/>
        <v>0</v>
      </c>
      <c r="T871" s="19"/>
      <c r="U871" s="19"/>
      <c r="V871" s="19">
        <f t="shared" si="539"/>
        <v>0</v>
      </c>
      <c r="W871" s="19"/>
      <c r="X871" s="19"/>
      <c r="Y871" s="2"/>
      <c r="Z871" s="2"/>
    </row>
    <row r="872" spans="1:26" s="8" customFormat="1" ht="16.5" thickTop="1" thickBot="1">
      <c r="A872" s="13" t="str">
        <f t="shared" si="540"/>
        <v>b</v>
      </c>
      <c r="B872" s="3"/>
      <c r="C872" s="10" t="s">
        <v>17</v>
      </c>
      <c r="D872" s="16">
        <f t="shared" si="533"/>
        <v>0</v>
      </c>
      <c r="E872" s="16">
        <v>0</v>
      </c>
      <c r="F872" s="16">
        <v>0</v>
      </c>
      <c r="G872" s="16">
        <f t="shared" si="534"/>
        <v>0</v>
      </c>
      <c r="H872" s="16">
        <v>0</v>
      </c>
      <c r="I872" s="16">
        <v>0</v>
      </c>
      <c r="J872" s="16">
        <f t="shared" si="535"/>
        <v>0</v>
      </c>
      <c r="K872" s="16">
        <v>0</v>
      </c>
      <c r="L872" s="16">
        <v>0</v>
      </c>
      <c r="M872" s="16">
        <f t="shared" si="536"/>
        <v>0</v>
      </c>
      <c r="N872" s="16">
        <v>0</v>
      </c>
      <c r="O872" s="16">
        <v>0</v>
      </c>
      <c r="P872" s="16">
        <f t="shared" si="537"/>
        <v>0</v>
      </c>
      <c r="Q872" s="16">
        <v>0</v>
      </c>
      <c r="R872" s="16">
        <v>0</v>
      </c>
      <c r="S872" s="16">
        <f t="shared" si="538"/>
        <v>0</v>
      </c>
      <c r="T872" s="16">
        <v>0</v>
      </c>
      <c r="U872" s="16">
        <v>0</v>
      </c>
      <c r="V872" s="16">
        <f t="shared" si="539"/>
        <v>0</v>
      </c>
      <c r="W872" s="16">
        <v>0</v>
      </c>
      <c r="X872" s="16">
        <v>0</v>
      </c>
      <c r="Y872" s="2"/>
      <c r="Z872" s="2"/>
    </row>
    <row r="873" spans="1:26" s="8" customFormat="1" ht="16.5" thickTop="1" thickBot="1">
      <c r="A873" s="13" t="str">
        <f t="shared" si="540"/>
        <v>b</v>
      </c>
      <c r="B873" s="3"/>
      <c r="C873" s="10" t="s">
        <v>18</v>
      </c>
      <c r="D873" s="16">
        <f t="shared" si="533"/>
        <v>0</v>
      </c>
      <c r="E873" s="16">
        <v>0</v>
      </c>
      <c r="F873" s="16">
        <v>0</v>
      </c>
      <c r="G873" s="16">
        <f t="shared" si="534"/>
        <v>0</v>
      </c>
      <c r="H873" s="16">
        <v>0</v>
      </c>
      <c r="I873" s="16">
        <v>0</v>
      </c>
      <c r="J873" s="16">
        <f t="shared" si="535"/>
        <v>0</v>
      </c>
      <c r="K873" s="16">
        <v>0</v>
      </c>
      <c r="L873" s="16">
        <v>0</v>
      </c>
      <c r="M873" s="16">
        <f t="shared" si="536"/>
        <v>0</v>
      </c>
      <c r="N873" s="16">
        <v>0</v>
      </c>
      <c r="O873" s="16">
        <v>0</v>
      </c>
      <c r="P873" s="16">
        <f t="shared" si="537"/>
        <v>0</v>
      </c>
      <c r="Q873" s="16">
        <v>0</v>
      </c>
      <c r="R873" s="16">
        <v>0</v>
      </c>
      <c r="S873" s="16">
        <f t="shared" si="538"/>
        <v>0</v>
      </c>
      <c r="T873" s="16">
        <v>0</v>
      </c>
      <c r="U873" s="16">
        <v>0</v>
      </c>
      <c r="V873" s="16">
        <f t="shared" si="539"/>
        <v>0</v>
      </c>
      <c r="W873" s="16">
        <v>0</v>
      </c>
      <c r="X873" s="16">
        <v>0</v>
      </c>
      <c r="Y873" s="2"/>
      <c r="Z873" s="2"/>
    </row>
    <row r="874" spans="1:26" ht="46.5" thickTop="1" thickBot="1">
      <c r="A874" s="13" t="str">
        <f t="shared" si="540"/>
        <v>a</v>
      </c>
      <c r="B874" s="3" t="s">
        <v>80</v>
      </c>
      <c r="C874" s="6" t="s">
        <v>189</v>
      </c>
      <c r="D874" s="14">
        <f t="shared" si="533"/>
        <v>226539.17</v>
      </c>
      <c r="E874" s="14">
        <f>E877+E886+E887</f>
        <v>226539.17</v>
      </c>
      <c r="F874" s="14">
        <f>F877+F886+F887</f>
        <v>0</v>
      </c>
      <c r="G874" s="14">
        <f t="shared" si="534"/>
        <v>260000</v>
      </c>
      <c r="H874" s="14">
        <f>H877+H886+H887</f>
        <v>260000</v>
      </c>
      <c r="I874" s="14">
        <f>I877+I886+I887</f>
        <v>0</v>
      </c>
      <c r="J874" s="14">
        <f t="shared" si="535"/>
        <v>238000</v>
      </c>
      <c r="K874" s="14">
        <f>K877+K886+K887</f>
        <v>238000</v>
      </c>
      <c r="L874" s="14">
        <f>L877+L886+L887</f>
        <v>0</v>
      </c>
      <c r="M874" s="14">
        <f t="shared" si="536"/>
        <v>0</v>
      </c>
      <c r="N874" s="14">
        <f>N877+N886+N887</f>
        <v>0</v>
      </c>
      <c r="O874" s="14">
        <f>O877+O886+O887</f>
        <v>0</v>
      </c>
      <c r="P874" s="14">
        <f t="shared" si="537"/>
        <v>260000</v>
      </c>
      <c r="Q874" s="14">
        <v>260000</v>
      </c>
      <c r="R874" s="14">
        <f>R877+R886+R887</f>
        <v>0</v>
      </c>
      <c r="S874" s="14">
        <f t="shared" si="538"/>
        <v>0</v>
      </c>
      <c r="T874" s="14">
        <f>T877+T886+T887</f>
        <v>0</v>
      </c>
      <c r="U874" s="14">
        <f>U877+U886+U887</f>
        <v>0</v>
      </c>
      <c r="V874" s="14">
        <f t="shared" si="539"/>
        <v>0</v>
      </c>
      <c r="W874" s="14">
        <f>W877+W886+W887</f>
        <v>0</v>
      </c>
      <c r="X874" s="14">
        <f>X877+X886+X887</f>
        <v>0</v>
      </c>
      <c r="Y874" s="5" t="s">
        <v>174</v>
      </c>
      <c r="Z874" s="5" t="s">
        <v>164</v>
      </c>
    </row>
    <row r="875" spans="1:26" s="8" customFormat="1" ht="16.5" thickTop="1" thickBot="1">
      <c r="A875" s="13" t="str">
        <f t="shared" si="540"/>
        <v>b</v>
      </c>
      <c r="B875" s="3"/>
      <c r="C875" s="9" t="s">
        <v>12</v>
      </c>
      <c r="D875" s="15">
        <f t="shared" si="533"/>
        <v>0</v>
      </c>
      <c r="E875" s="15">
        <v>0</v>
      </c>
      <c r="F875" s="15">
        <v>0</v>
      </c>
      <c r="G875" s="15">
        <f t="shared" si="534"/>
        <v>0</v>
      </c>
      <c r="H875" s="15">
        <v>0</v>
      </c>
      <c r="I875" s="15">
        <v>0</v>
      </c>
      <c r="J875" s="15">
        <f t="shared" si="535"/>
        <v>0</v>
      </c>
      <c r="K875" s="15">
        <v>0</v>
      </c>
      <c r="L875" s="15">
        <v>0</v>
      </c>
      <c r="M875" s="15">
        <f t="shared" si="536"/>
        <v>0</v>
      </c>
      <c r="N875" s="15">
        <v>0</v>
      </c>
      <c r="O875" s="15">
        <v>0</v>
      </c>
      <c r="P875" s="15">
        <f t="shared" si="537"/>
        <v>0</v>
      </c>
      <c r="Q875" s="15">
        <v>0</v>
      </c>
      <c r="R875" s="15">
        <v>0</v>
      </c>
      <c r="S875" s="15">
        <f t="shared" si="538"/>
        <v>0</v>
      </c>
      <c r="T875" s="15">
        <v>0</v>
      </c>
      <c r="U875" s="15">
        <v>0</v>
      </c>
      <c r="V875" s="15">
        <f t="shared" si="539"/>
        <v>0</v>
      </c>
      <c r="W875" s="15">
        <v>0</v>
      </c>
      <c r="X875" s="15">
        <v>0</v>
      </c>
      <c r="Y875" s="5"/>
      <c r="Z875" s="5"/>
    </row>
    <row r="876" spans="1:26" s="8" customFormat="1" ht="16.5" thickTop="1" thickBot="1">
      <c r="A876" s="13" t="str">
        <f t="shared" si="540"/>
        <v>a</v>
      </c>
      <c r="B876" s="3"/>
      <c r="C876" s="9" t="s">
        <v>13</v>
      </c>
      <c r="D876" s="15">
        <f t="shared" si="533"/>
        <v>5</v>
      </c>
      <c r="E876" s="15">
        <v>5</v>
      </c>
      <c r="F876" s="15">
        <v>0</v>
      </c>
      <c r="G876" s="15">
        <f t="shared" si="534"/>
        <v>5</v>
      </c>
      <c r="H876" s="15">
        <v>5</v>
      </c>
      <c r="I876" s="15">
        <v>0</v>
      </c>
      <c r="J876" s="15">
        <f t="shared" si="535"/>
        <v>0</v>
      </c>
      <c r="K876" s="15">
        <v>0</v>
      </c>
      <c r="L876" s="15">
        <v>0</v>
      </c>
      <c r="M876" s="15">
        <f t="shared" si="536"/>
        <v>0</v>
      </c>
      <c r="N876" s="15">
        <v>0</v>
      </c>
      <c r="O876" s="15">
        <v>0</v>
      </c>
      <c r="P876" s="15">
        <f t="shared" si="537"/>
        <v>5</v>
      </c>
      <c r="Q876" s="15">
        <v>5</v>
      </c>
      <c r="R876" s="15">
        <v>0</v>
      </c>
      <c r="S876" s="15">
        <f t="shared" si="538"/>
        <v>0</v>
      </c>
      <c r="T876" s="15">
        <v>0</v>
      </c>
      <c r="U876" s="15">
        <v>0</v>
      </c>
      <c r="V876" s="15">
        <f t="shared" si="539"/>
        <v>0</v>
      </c>
      <c r="W876" s="15">
        <v>0</v>
      </c>
      <c r="X876" s="15">
        <v>0</v>
      </c>
      <c r="Y876" s="5"/>
      <c r="Z876" s="5"/>
    </row>
    <row r="877" spans="1:26" ht="16.5" thickTop="1" thickBot="1">
      <c r="A877" s="13" t="str">
        <f t="shared" si="540"/>
        <v>a</v>
      </c>
      <c r="B877" s="3" t="s">
        <v>0</v>
      </c>
      <c r="C877" s="10" t="s">
        <v>14</v>
      </c>
      <c r="D877" s="16">
        <f t="shared" si="533"/>
        <v>226539.17</v>
      </c>
      <c r="E877" s="16">
        <f>E878+E879+E880+E881+E882+E883</f>
        <v>226539.17</v>
      </c>
      <c r="F877" s="16">
        <f>F878+F879+F880+F881+F882+F883</f>
        <v>0</v>
      </c>
      <c r="G877" s="16">
        <f t="shared" si="534"/>
        <v>260000</v>
      </c>
      <c r="H877" s="16">
        <f>H878+H879+H880+H881+H882+H883</f>
        <v>260000</v>
      </c>
      <c r="I877" s="16">
        <f>I878+I879+I880+I881+I882+I883</f>
        <v>0</v>
      </c>
      <c r="J877" s="16">
        <f t="shared" si="535"/>
        <v>238000</v>
      </c>
      <c r="K877" s="16">
        <f>K878+K879+K880+K881+K882+K883</f>
        <v>238000</v>
      </c>
      <c r="L877" s="16">
        <f>L878+L879+L880+L881+L882+L883</f>
        <v>0</v>
      </c>
      <c r="M877" s="16">
        <f t="shared" si="536"/>
        <v>0</v>
      </c>
      <c r="N877" s="16">
        <f>N878+N879+N880+N881+N882+N883</f>
        <v>0</v>
      </c>
      <c r="O877" s="16">
        <f>O878+O879+O880+O881+O882+O883</f>
        <v>0</v>
      </c>
      <c r="P877" s="16">
        <f t="shared" si="537"/>
        <v>0</v>
      </c>
      <c r="Q877" s="16">
        <f>Q878+Q879+Q880+Q881+Q882+Q883</f>
        <v>0</v>
      </c>
      <c r="R877" s="16">
        <f>R878+R879+R880+R881+R882+R883</f>
        <v>0</v>
      </c>
      <c r="S877" s="16">
        <f t="shared" si="538"/>
        <v>0</v>
      </c>
      <c r="T877" s="16">
        <f>T878+T879+T880+T881+T882+T883</f>
        <v>0</v>
      </c>
      <c r="U877" s="16">
        <f>U878+U879+U880+U881+U882+U883</f>
        <v>0</v>
      </c>
      <c r="V877" s="16">
        <f t="shared" si="539"/>
        <v>0</v>
      </c>
      <c r="W877" s="16">
        <f>W878+W879+W880+W881+W882+W883</f>
        <v>0</v>
      </c>
      <c r="X877" s="16">
        <f>X878+X879+X880+X881+X882+X883</f>
        <v>0</v>
      </c>
      <c r="Y877" s="2"/>
      <c r="Z877" s="2"/>
    </row>
    <row r="878" spans="1:26" s="8" customFormat="1" ht="16.5" thickTop="1" thickBot="1">
      <c r="A878" s="13" t="str">
        <f t="shared" si="540"/>
        <v>b</v>
      </c>
      <c r="B878" s="3"/>
      <c r="C878" s="4" t="s">
        <v>182</v>
      </c>
      <c r="D878" s="17">
        <f t="shared" si="533"/>
        <v>0</v>
      </c>
      <c r="E878" s="17"/>
      <c r="F878" s="17"/>
      <c r="G878" s="17">
        <f t="shared" si="534"/>
        <v>0</v>
      </c>
      <c r="H878" s="17"/>
      <c r="I878" s="17"/>
      <c r="J878" s="17">
        <f t="shared" si="535"/>
        <v>0</v>
      </c>
      <c r="K878" s="17"/>
      <c r="L878" s="17"/>
      <c r="M878" s="17">
        <f t="shared" si="536"/>
        <v>0</v>
      </c>
      <c r="N878" s="17"/>
      <c r="O878" s="17"/>
      <c r="P878" s="17">
        <f t="shared" si="537"/>
        <v>0</v>
      </c>
      <c r="Q878" s="17"/>
      <c r="R878" s="17"/>
      <c r="S878" s="17">
        <f t="shared" si="538"/>
        <v>0</v>
      </c>
      <c r="T878" s="17"/>
      <c r="U878" s="17"/>
      <c r="V878" s="17">
        <f t="shared" si="539"/>
        <v>0</v>
      </c>
      <c r="W878" s="17"/>
      <c r="X878" s="17"/>
      <c r="Y878" s="2"/>
      <c r="Z878" s="2"/>
    </row>
    <row r="879" spans="1:26" ht="16.5" thickTop="1" thickBot="1">
      <c r="A879" s="13" t="str">
        <f t="shared" si="540"/>
        <v>a</v>
      </c>
      <c r="B879" s="3" t="s">
        <v>0</v>
      </c>
      <c r="C879" s="4" t="s">
        <v>133</v>
      </c>
      <c r="D879" s="17">
        <f t="shared" si="533"/>
        <v>226539.17</v>
      </c>
      <c r="E879" s="17">
        <v>226539.17</v>
      </c>
      <c r="F879" s="17"/>
      <c r="G879" s="17">
        <f t="shared" si="534"/>
        <v>260000</v>
      </c>
      <c r="H879" s="17">
        <v>260000</v>
      </c>
      <c r="I879" s="17"/>
      <c r="J879" s="17">
        <f t="shared" si="535"/>
        <v>238000</v>
      </c>
      <c r="K879" s="17">
        <v>238000</v>
      </c>
      <c r="L879" s="17"/>
      <c r="M879" s="17">
        <f t="shared" si="536"/>
        <v>0</v>
      </c>
      <c r="N879" s="17"/>
      <c r="O879" s="17"/>
      <c r="P879" s="17">
        <f t="shared" si="537"/>
        <v>0</v>
      </c>
      <c r="Q879" s="17"/>
      <c r="R879" s="17"/>
      <c r="S879" s="17">
        <f t="shared" si="538"/>
        <v>0</v>
      </c>
      <c r="T879" s="17"/>
      <c r="U879" s="17"/>
      <c r="V879" s="17">
        <f t="shared" si="539"/>
        <v>0</v>
      </c>
      <c r="W879" s="17"/>
      <c r="X879" s="17"/>
      <c r="Y879" s="2"/>
      <c r="Z879" s="2"/>
    </row>
    <row r="880" spans="1:26" s="8" customFormat="1" ht="16.5" thickTop="1" thickBot="1">
      <c r="A880" s="13" t="str">
        <f t="shared" si="540"/>
        <v>b</v>
      </c>
      <c r="B880" s="3"/>
      <c r="C880" s="4" t="s">
        <v>132</v>
      </c>
      <c r="D880" s="17">
        <f t="shared" si="533"/>
        <v>0</v>
      </c>
      <c r="E880" s="17"/>
      <c r="F880" s="17"/>
      <c r="G880" s="17">
        <f t="shared" si="534"/>
        <v>0</v>
      </c>
      <c r="H880" s="17"/>
      <c r="I880" s="17"/>
      <c r="J880" s="17">
        <f t="shared" si="535"/>
        <v>0</v>
      </c>
      <c r="K880" s="17"/>
      <c r="L880" s="17"/>
      <c r="M880" s="17">
        <f t="shared" si="536"/>
        <v>0</v>
      </c>
      <c r="N880" s="17"/>
      <c r="O880" s="17"/>
      <c r="P880" s="17">
        <f t="shared" si="537"/>
        <v>0</v>
      </c>
      <c r="Q880" s="17"/>
      <c r="R880" s="17"/>
      <c r="S880" s="17">
        <f t="shared" si="538"/>
        <v>0</v>
      </c>
      <c r="T880" s="17"/>
      <c r="U880" s="17"/>
      <c r="V880" s="17">
        <f t="shared" si="539"/>
        <v>0</v>
      </c>
      <c r="W880" s="17"/>
      <c r="X880" s="17"/>
      <c r="Y880" s="2"/>
      <c r="Z880" s="2"/>
    </row>
    <row r="881" spans="1:26" s="8" customFormat="1" ht="16.5" thickTop="1" thickBot="1">
      <c r="A881" s="13" t="str">
        <f t="shared" si="540"/>
        <v>b</v>
      </c>
      <c r="B881" s="3"/>
      <c r="C881" s="4" t="s">
        <v>148</v>
      </c>
      <c r="D881" s="17">
        <f t="shared" si="533"/>
        <v>0</v>
      </c>
      <c r="E881" s="17"/>
      <c r="F881" s="17"/>
      <c r="G881" s="17">
        <f t="shared" si="534"/>
        <v>0</v>
      </c>
      <c r="H881" s="17"/>
      <c r="I881" s="17"/>
      <c r="J881" s="17">
        <f t="shared" si="535"/>
        <v>0</v>
      </c>
      <c r="K881" s="17"/>
      <c r="L881" s="17"/>
      <c r="M881" s="17">
        <f t="shared" si="536"/>
        <v>0</v>
      </c>
      <c r="N881" s="17"/>
      <c r="O881" s="17"/>
      <c r="P881" s="17">
        <f t="shared" si="537"/>
        <v>0</v>
      </c>
      <c r="Q881" s="17"/>
      <c r="R881" s="17"/>
      <c r="S881" s="17">
        <f t="shared" si="538"/>
        <v>0</v>
      </c>
      <c r="T881" s="17"/>
      <c r="U881" s="17"/>
      <c r="V881" s="17">
        <f t="shared" si="539"/>
        <v>0</v>
      </c>
      <c r="W881" s="17"/>
      <c r="X881" s="17"/>
      <c r="Y881" s="2"/>
      <c r="Z881" s="2"/>
    </row>
    <row r="882" spans="1:26" s="8" customFormat="1" ht="16.5" thickTop="1" thickBot="1">
      <c r="A882" s="13" t="str">
        <f t="shared" si="540"/>
        <v>b</v>
      </c>
      <c r="B882" s="3"/>
      <c r="C882" s="4" t="s">
        <v>134</v>
      </c>
      <c r="D882" s="17">
        <f t="shared" ref="D882:D887" si="541">E882+F882</f>
        <v>0</v>
      </c>
      <c r="E882" s="17"/>
      <c r="F882" s="17"/>
      <c r="G882" s="17">
        <f t="shared" ref="G882:G887" si="542">H882+I882</f>
        <v>0</v>
      </c>
      <c r="H882" s="17"/>
      <c r="I882" s="17"/>
      <c r="J882" s="17">
        <f t="shared" ref="J882:J887" si="543">K882+L882</f>
        <v>0</v>
      </c>
      <c r="K882" s="17"/>
      <c r="L882" s="17"/>
      <c r="M882" s="17">
        <f t="shared" ref="M882:M887" si="544">N882+O882</f>
        <v>0</v>
      </c>
      <c r="N882" s="17"/>
      <c r="O882" s="17"/>
      <c r="P882" s="17">
        <f t="shared" ref="P882:P887" si="545">Q882+R882</f>
        <v>0</v>
      </c>
      <c r="Q882" s="17"/>
      <c r="R882" s="17"/>
      <c r="S882" s="17">
        <f t="shared" ref="S882:S887" si="546">T882+U882</f>
        <v>0</v>
      </c>
      <c r="T882" s="17"/>
      <c r="U882" s="17"/>
      <c r="V882" s="17">
        <f t="shared" ref="V882:V887" si="547">W882+X882</f>
        <v>0</v>
      </c>
      <c r="W882" s="17"/>
      <c r="X882" s="17"/>
      <c r="Y882" s="2"/>
      <c r="Z882" s="2"/>
    </row>
    <row r="883" spans="1:26" s="8" customFormat="1" ht="16.5" thickTop="1" thickBot="1">
      <c r="A883" s="13" t="str">
        <f t="shared" si="540"/>
        <v>b</v>
      </c>
      <c r="B883" s="3"/>
      <c r="C883" s="4" t="s">
        <v>129</v>
      </c>
      <c r="D883" s="17">
        <f t="shared" si="541"/>
        <v>0</v>
      </c>
      <c r="E883" s="17">
        <f>E884+E885</f>
        <v>0</v>
      </c>
      <c r="F883" s="17">
        <f>F884+F885</f>
        <v>0</v>
      </c>
      <c r="G883" s="17">
        <f t="shared" si="542"/>
        <v>0</v>
      </c>
      <c r="H883" s="17">
        <f>H884+H885</f>
        <v>0</v>
      </c>
      <c r="I883" s="17">
        <f>I884+I885</f>
        <v>0</v>
      </c>
      <c r="J883" s="17">
        <f t="shared" si="543"/>
        <v>0</v>
      </c>
      <c r="K883" s="17">
        <f>K884+K885</f>
        <v>0</v>
      </c>
      <c r="L883" s="17">
        <f>L884+L885</f>
        <v>0</v>
      </c>
      <c r="M883" s="17">
        <f t="shared" si="544"/>
        <v>0</v>
      </c>
      <c r="N883" s="17">
        <f>N884+N885</f>
        <v>0</v>
      </c>
      <c r="O883" s="17">
        <f>O884+O885</f>
        <v>0</v>
      </c>
      <c r="P883" s="17">
        <f t="shared" si="545"/>
        <v>0</v>
      </c>
      <c r="Q883" s="17">
        <f>Q884+Q885</f>
        <v>0</v>
      </c>
      <c r="R883" s="17">
        <f>R884+R885</f>
        <v>0</v>
      </c>
      <c r="S883" s="17">
        <f t="shared" si="546"/>
        <v>0</v>
      </c>
      <c r="T883" s="17">
        <f>T884+T885</f>
        <v>0</v>
      </c>
      <c r="U883" s="17">
        <f>U884+U885</f>
        <v>0</v>
      </c>
      <c r="V883" s="17">
        <f t="shared" si="547"/>
        <v>0</v>
      </c>
      <c r="W883" s="17">
        <f>W884+W885</f>
        <v>0</v>
      </c>
      <c r="X883" s="17">
        <f>X884+X885</f>
        <v>0</v>
      </c>
      <c r="Y883" s="2"/>
      <c r="Z883" s="2"/>
    </row>
    <row r="884" spans="1:26" s="8" customFormat="1" ht="27" thickTop="1" thickBot="1">
      <c r="A884" s="13" t="str">
        <f t="shared" si="540"/>
        <v>b</v>
      </c>
      <c r="B884" s="3"/>
      <c r="C884" s="11" t="s">
        <v>15</v>
      </c>
      <c r="D884" s="19">
        <f t="shared" si="541"/>
        <v>0</v>
      </c>
      <c r="E884" s="19"/>
      <c r="F884" s="19"/>
      <c r="G884" s="19">
        <f t="shared" si="542"/>
        <v>0</v>
      </c>
      <c r="H884" s="19"/>
      <c r="I884" s="19"/>
      <c r="J884" s="19">
        <f t="shared" si="543"/>
        <v>0</v>
      </c>
      <c r="K884" s="19"/>
      <c r="L884" s="19"/>
      <c r="M884" s="19">
        <f t="shared" si="544"/>
        <v>0</v>
      </c>
      <c r="N884" s="19"/>
      <c r="O884" s="19"/>
      <c r="P884" s="19">
        <f t="shared" si="545"/>
        <v>0</v>
      </c>
      <c r="Q884" s="19"/>
      <c r="R884" s="19"/>
      <c r="S884" s="19">
        <f t="shared" si="546"/>
        <v>0</v>
      </c>
      <c r="T884" s="19"/>
      <c r="U884" s="19"/>
      <c r="V884" s="19">
        <f t="shared" si="547"/>
        <v>0</v>
      </c>
      <c r="W884" s="19"/>
      <c r="X884" s="19"/>
      <c r="Y884" s="2"/>
      <c r="Z884" s="2"/>
    </row>
    <row r="885" spans="1:26" s="8" customFormat="1" ht="27" thickTop="1" thickBot="1">
      <c r="A885" s="13" t="str">
        <f t="shared" si="540"/>
        <v>b</v>
      </c>
      <c r="B885" s="3"/>
      <c r="C885" s="11" t="s">
        <v>16</v>
      </c>
      <c r="D885" s="19">
        <f t="shared" si="541"/>
        <v>0</v>
      </c>
      <c r="E885" s="19"/>
      <c r="F885" s="19"/>
      <c r="G885" s="19">
        <f t="shared" si="542"/>
        <v>0</v>
      </c>
      <c r="H885" s="19"/>
      <c r="I885" s="19"/>
      <c r="J885" s="19">
        <f t="shared" si="543"/>
        <v>0</v>
      </c>
      <c r="K885" s="19"/>
      <c r="L885" s="19"/>
      <c r="M885" s="19">
        <f t="shared" si="544"/>
        <v>0</v>
      </c>
      <c r="N885" s="19"/>
      <c r="O885" s="19"/>
      <c r="P885" s="19">
        <f t="shared" si="545"/>
        <v>0</v>
      </c>
      <c r="Q885" s="19"/>
      <c r="R885" s="19"/>
      <c r="S885" s="19">
        <f t="shared" si="546"/>
        <v>0</v>
      </c>
      <c r="T885" s="19"/>
      <c r="U885" s="19"/>
      <c r="V885" s="19">
        <f t="shared" si="547"/>
        <v>0</v>
      </c>
      <c r="W885" s="19"/>
      <c r="X885" s="19"/>
      <c r="Y885" s="2"/>
      <c r="Z885" s="2"/>
    </row>
    <row r="886" spans="1:26" s="8" customFormat="1" ht="16.5" thickTop="1" thickBot="1">
      <c r="A886" s="13" t="str">
        <f t="shared" si="540"/>
        <v>b</v>
      </c>
      <c r="B886" s="3"/>
      <c r="C886" s="10" t="s">
        <v>17</v>
      </c>
      <c r="D886" s="16">
        <f t="shared" si="541"/>
        <v>0</v>
      </c>
      <c r="E886" s="16">
        <v>0</v>
      </c>
      <c r="F886" s="16">
        <v>0</v>
      </c>
      <c r="G886" s="16">
        <f t="shared" si="542"/>
        <v>0</v>
      </c>
      <c r="H886" s="16">
        <v>0</v>
      </c>
      <c r="I886" s="16">
        <v>0</v>
      </c>
      <c r="J886" s="16">
        <f t="shared" si="543"/>
        <v>0</v>
      </c>
      <c r="K886" s="16">
        <v>0</v>
      </c>
      <c r="L886" s="16">
        <v>0</v>
      </c>
      <c r="M886" s="16">
        <f t="shared" si="544"/>
        <v>0</v>
      </c>
      <c r="N886" s="16">
        <v>0</v>
      </c>
      <c r="O886" s="16">
        <v>0</v>
      </c>
      <c r="P886" s="16">
        <f t="shared" si="545"/>
        <v>0</v>
      </c>
      <c r="Q886" s="16">
        <v>0</v>
      </c>
      <c r="R886" s="16">
        <v>0</v>
      </c>
      <c r="S886" s="16">
        <f t="shared" si="546"/>
        <v>0</v>
      </c>
      <c r="T886" s="16">
        <v>0</v>
      </c>
      <c r="U886" s="16">
        <v>0</v>
      </c>
      <c r="V886" s="16">
        <f t="shared" si="547"/>
        <v>0</v>
      </c>
      <c r="W886" s="16">
        <v>0</v>
      </c>
      <c r="X886" s="16">
        <v>0</v>
      </c>
      <c r="Y886" s="2"/>
      <c r="Z886" s="2"/>
    </row>
    <row r="887" spans="1:26" s="8" customFormat="1" ht="16.5" thickTop="1" thickBot="1">
      <c r="A887" s="13" t="str">
        <f t="shared" si="540"/>
        <v>b</v>
      </c>
      <c r="B887" s="3"/>
      <c r="C887" s="10" t="s">
        <v>18</v>
      </c>
      <c r="D887" s="16">
        <f t="shared" si="541"/>
        <v>0</v>
      </c>
      <c r="E887" s="16">
        <v>0</v>
      </c>
      <c r="F887" s="16">
        <v>0</v>
      </c>
      <c r="G887" s="16">
        <f t="shared" si="542"/>
        <v>0</v>
      </c>
      <c r="H887" s="16">
        <v>0</v>
      </c>
      <c r="I887" s="16">
        <v>0</v>
      </c>
      <c r="J887" s="16">
        <f t="shared" si="543"/>
        <v>0</v>
      </c>
      <c r="K887" s="16">
        <v>0</v>
      </c>
      <c r="L887" s="16">
        <v>0</v>
      </c>
      <c r="M887" s="16">
        <f t="shared" si="544"/>
        <v>0</v>
      </c>
      <c r="N887" s="16">
        <v>0</v>
      </c>
      <c r="O887" s="16">
        <v>0</v>
      </c>
      <c r="P887" s="16">
        <f t="shared" si="545"/>
        <v>0</v>
      </c>
      <c r="Q887" s="16">
        <v>0</v>
      </c>
      <c r="R887" s="16">
        <v>0</v>
      </c>
      <c r="S887" s="16">
        <f t="shared" si="546"/>
        <v>0</v>
      </c>
      <c r="T887" s="16">
        <v>0</v>
      </c>
      <c r="U887" s="16">
        <v>0</v>
      </c>
      <c r="V887" s="16">
        <f t="shared" si="547"/>
        <v>0</v>
      </c>
      <c r="W887" s="16">
        <v>0</v>
      </c>
      <c r="X887" s="16">
        <v>0</v>
      </c>
      <c r="Y887" s="2"/>
      <c r="Z887" s="2"/>
    </row>
    <row r="888" spans="1:26" ht="16.5" thickTop="1" thickBot="1">
      <c r="A888" s="13" t="str">
        <f t="shared" si="540"/>
        <v>a</v>
      </c>
      <c r="B888" s="3" t="s">
        <v>81</v>
      </c>
      <c r="C888" s="6" t="s">
        <v>188</v>
      </c>
      <c r="D888" s="14">
        <f>D902+D916+D930</f>
        <v>13229660.609999999</v>
      </c>
      <c r="E888" s="14">
        <f t="shared" ref="E888:X888" si="548">E902+E916+E930</f>
        <v>13229660.609999999</v>
      </c>
      <c r="F888" s="14">
        <f t="shared" si="548"/>
        <v>0</v>
      </c>
      <c r="G888" s="14">
        <f t="shared" si="548"/>
        <v>15670000</v>
      </c>
      <c r="H888" s="14">
        <f t="shared" si="548"/>
        <v>15670000</v>
      </c>
      <c r="I888" s="14">
        <f t="shared" si="548"/>
        <v>0</v>
      </c>
      <c r="J888" s="14">
        <f t="shared" si="548"/>
        <v>15670000</v>
      </c>
      <c r="K888" s="14">
        <f t="shared" si="548"/>
        <v>15670000</v>
      </c>
      <c r="L888" s="14">
        <f t="shared" si="548"/>
        <v>0</v>
      </c>
      <c r="M888" s="14">
        <f t="shared" ref="M888:O888" si="549">M902+M916+M930</f>
        <v>0</v>
      </c>
      <c r="N888" s="14">
        <f t="shared" si="549"/>
        <v>0</v>
      </c>
      <c r="O888" s="14">
        <f t="shared" si="549"/>
        <v>0</v>
      </c>
      <c r="P888" s="14">
        <f t="shared" si="548"/>
        <v>0</v>
      </c>
      <c r="Q888" s="14">
        <v>17028000</v>
      </c>
      <c r="R888" s="14">
        <f t="shared" si="548"/>
        <v>0</v>
      </c>
      <c r="S888" s="14">
        <f t="shared" ref="S888:U888" si="550">S902+S916+S930</f>
        <v>0</v>
      </c>
      <c r="T888" s="14">
        <f t="shared" si="550"/>
        <v>0</v>
      </c>
      <c r="U888" s="14">
        <f t="shared" si="550"/>
        <v>0</v>
      </c>
      <c r="V888" s="14">
        <f t="shared" si="548"/>
        <v>0</v>
      </c>
      <c r="W888" s="14">
        <f t="shared" si="548"/>
        <v>0</v>
      </c>
      <c r="X888" s="14">
        <f t="shared" si="548"/>
        <v>0</v>
      </c>
      <c r="Y888" s="5"/>
      <c r="Z888" s="5" t="s">
        <v>0</v>
      </c>
    </row>
    <row r="889" spans="1:26" s="8" customFormat="1" ht="16.5" thickTop="1" thickBot="1">
      <c r="A889" s="13" t="str">
        <f t="shared" si="540"/>
        <v>b</v>
      </c>
      <c r="B889" s="3"/>
      <c r="C889" s="9" t="s">
        <v>12</v>
      </c>
      <c r="D889" s="15">
        <f t="shared" ref="D889:X901" si="551">D903+D917+D931</f>
        <v>0</v>
      </c>
      <c r="E889" s="15">
        <f t="shared" si="551"/>
        <v>0</v>
      </c>
      <c r="F889" s="15">
        <f t="shared" si="551"/>
        <v>0</v>
      </c>
      <c r="G889" s="15">
        <f t="shared" si="551"/>
        <v>0</v>
      </c>
      <c r="H889" s="15">
        <f t="shared" si="551"/>
        <v>0</v>
      </c>
      <c r="I889" s="15">
        <f t="shared" si="551"/>
        <v>0</v>
      </c>
      <c r="J889" s="15">
        <f t="shared" si="551"/>
        <v>0</v>
      </c>
      <c r="K889" s="15">
        <f t="shared" si="551"/>
        <v>0</v>
      </c>
      <c r="L889" s="15">
        <f t="shared" si="551"/>
        <v>0</v>
      </c>
      <c r="M889" s="15">
        <f t="shared" ref="M889:O889" si="552">M903+M917+M931</f>
        <v>0</v>
      </c>
      <c r="N889" s="15">
        <f t="shared" si="552"/>
        <v>0</v>
      </c>
      <c r="O889" s="15">
        <f t="shared" si="552"/>
        <v>0</v>
      </c>
      <c r="P889" s="15">
        <f t="shared" si="551"/>
        <v>0</v>
      </c>
      <c r="Q889" s="15">
        <f t="shared" si="551"/>
        <v>0</v>
      </c>
      <c r="R889" s="15">
        <f t="shared" si="551"/>
        <v>0</v>
      </c>
      <c r="S889" s="15">
        <f t="shared" ref="S889:U889" si="553">S903+S917+S931</f>
        <v>0</v>
      </c>
      <c r="T889" s="15">
        <f t="shared" si="553"/>
        <v>0</v>
      </c>
      <c r="U889" s="15">
        <f t="shared" si="553"/>
        <v>0</v>
      </c>
      <c r="V889" s="15">
        <f t="shared" si="551"/>
        <v>0</v>
      </c>
      <c r="W889" s="15">
        <f t="shared" si="551"/>
        <v>0</v>
      </c>
      <c r="X889" s="15">
        <f t="shared" si="551"/>
        <v>0</v>
      </c>
      <c r="Y889" s="5"/>
      <c r="Z889" s="5"/>
    </row>
    <row r="890" spans="1:26" ht="16.5" thickTop="1" thickBot="1">
      <c r="A890" s="13" t="str">
        <f t="shared" si="540"/>
        <v>a</v>
      </c>
      <c r="B890" s="3" t="s">
        <v>0</v>
      </c>
      <c r="C890" s="9" t="s">
        <v>13</v>
      </c>
      <c r="D890" s="15">
        <f t="shared" si="551"/>
        <v>32</v>
      </c>
      <c r="E890" s="15">
        <f t="shared" si="551"/>
        <v>32</v>
      </c>
      <c r="F890" s="15">
        <f t="shared" si="551"/>
        <v>0</v>
      </c>
      <c r="G890" s="15">
        <f t="shared" si="551"/>
        <v>31</v>
      </c>
      <c r="H890" s="15">
        <f t="shared" si="551"/>
        <v>31</v>
      </c>
      <c r="I890" s="15">
        <f t="shared" si="551"/>
        <v>0</v>
      </c>
      <c r="J890" s="15">
        <f t="shared" si="551"/>
        <v>0</v>
      </c>
      <c r="K890" s="15">
        <f t="shared" si="551"/>
        <v>0</v>
      </c>
      <c r="L890" s="15">
        <f t="shared" si="551"/>
        <v>0</v>
      </c>
      <c r="M890" s="15">
        <f t="shared" ref="M890:O890" si="554">M904+M918+M932</f>
        <v>0</v>
      </c>
      <c r="N890" s="15">
        <f t="shared" si="554"/>
        <v>0</v>
      </c>
      <c r="O890" s="15">
        <f t="shared" si="554"/>
        <v>0</v>
      </c>
      <c r="P890" s="15">
        <f t="shared" si="551"/>
        <v>31</v>
      </c>
      <c r="Q890" s="15">
        <f t="shared" si="551"/>
        <v>31</v>
      </c>
      <c r="R890" s="15">
        <f t="shared" si="551"/>
        <v>0</v>
      </c>
      <c r="S890" s="15">
        <f t="shared" ref="S890:U890" si="555">S904+S918+S932</f>
        <v>0</v>
      </c>
      <c r="T890" s="15">
        <f t="shared" si="555"/>
        <v>0</v>
      </c>
      <c r="U890" s="15">
        <f t="shared" si="555"/>
        <v>0</v>
      </c>
      <c r="V890" s="15">
        <f t="shared" si="551"/>
        <v>0</v>
      </c>
      <c r="W890" s="15">
        <f t="shared" si="551"/>
        <v>0</v>
      </c>
      <c r="X890" s="15">
        <f t="shared" si="551"/>
        <v>0</v>
      </c>
      <c r="Y890" s="2"/>
      <c r="Z890" s="2"/>
    </row>
    <row r="891" spans="1:26" ht="16.5" thickTop="1" thickBot="1">
      <c r="A891" s="13" t="str">
        <f t="shared" si="540"/>
        <v>a</v>
      </c>
      <c r="B891" s="3" t="s">
        <v>0</v>
      </c>
      <c r="C891" s="10" t="s">
        <v>14</v>
      </c>
      <c r="D891" s="16">
        <f t="shared" si="551"/>
        <v>13229660.609999999</v>
      </c>
      <c r="E891" s="16">
        <f t="shared" si="551"/>
        <v>13229660.609999999</v>
      </c>
      <c r="F891" s="16">
        <f t="shared" si="551"/>
        <v>0</v>
      </c>
      <c r="G891" s="16">
        <f t="shared" si="551"/>
        <v>15670000</v>
      </c>
      <c r="H891" s="16">
        <f t="shared" si="551"/>
        <v>15670000</v>
      </c>
      <c r="I891" s="16">
        <f t="shared" si="551"/>
        <v>0</v>
      </c>
      <c r="J891" s="16">
        <f t="shared" si="551"/>
        <v>15670000</v>
      </c>
      <c r="K891" s="16">
        <f t="shared" si="551"/>
        <v>15670000</v>
      </c>
      <c r="L891" s="16">
        <f t="shared" si="551"/>
        <v>0</v>
      </c>
      <c r="M891" s="16">
        <f t="shared" ref="M891:O891" si="556">M905+M919+M933</f>
        <v>0</v>
      </c>
      <c r="N891" s="16">
        <f t="shared" si="556"/>
        <v>0</v>
      </c>
      <c r="O891" s="16">
        <f t="shared" si="556"/>
        <v>0</v>
      </c>
      <c r="P891" s="16">
        <f t="shared" si="551"/>
        <v>0</v>
      </c>
      <c r="Q891" s="16">
        <f t="shared" si="551"/>
        <v>0</v>
      </c>
      <c r="R891" s="16">
        <f t="shared" si="551"/>
        <v>0</v>
      </c>
      <c r="S891" s="16">
        <f t="shared" ref="S891:U891" si="557">S905+S919+S933</f>
        <v>0</v>
      </c>
      <c r="T891" s="16">
        <f t="shared" si="557"/>
        <v>0</v>
      </c>
      <c r="U891" s="16">
        <f t="shared" si="557"/>
        <v>0</v>
      </c>
      <c r="V891" s="16">
        <f t="shared" si="551"/>
        <v>0</v>
      </c>
      <c r="W891" s="16">
        <f t="shared" si="551"/>
        <v>0</v>
      </c>
      <c r="X891" s="16">
        <f t="shared" si="551"/>
        <v>0</v>
      </c>
      <c r="Y891" s="2"/>
      <c r="Z891" s="2"/>
    </row>
    <row r="892" spans="1:26" ht="16.5" thickTop="1" thickBot="1">
      <c r="A892" s="13" t="str">
        <f t="shared" si="540"/>
        <v>b</v>
      </c>
      <c r="B892" s="3" t="s">
        <v>0</v>
      </c>
      <c r="C892" s="4" t="s">
        <v>182</v>
      </c>
      <c r="D892" s="17">
        <f t="shared" si="551"/>
        <v>0</v>
      </c>
      <c r="E892" s="17">
        <f t="shared" si="551"/>
        <v>0</v>
      </c>
      <c r="F892" s="17">
        <f t="shared" si="551"/>
        <v>0</v>
      </c>
      <c r="G892" s="17">
        <f t="shared" si="551"/>
        <v>0</v>
      </c>
      <c r="H892" s="17">
        <f t="shared" si="551"/>
        <v>0</v>
      </c>
      <c r="I892" s="17">
        <f t="shared" si="551"/>
        <v>0</v>
      </c>
      <c r="J892" s="17">
        <f t="shared" si="551"/>
        <v>0</v>
      </c>
      <c r="K892" s="17">
        <f t="shared" si="551"/>
        <v>0</v>
      </c>
      <c r="L892" s="17">
        <f t="shared" si="551"/>
        <v>0</v>
      </c>
      <c r="M892" s="17">
        <f t="shared" ref="M892:O892" si="558">M906+M920+M934</f>
        <v>0</v>
      </c>
      <c r="N892" s="17">
        <f t="shared" si="558"/>
        <v>0</v>
      </c>
      <c r="O892" s="17">
        <f t="shared" si="558"/>
        <v>0</v>
      </c>
      <c r="P892" s="17">
        <f t="shared" si="551"/>
        <v>0</v>
      </c>
      <c r="Q892" s="17">
        <f t="shared" si="551"/>
        <v>0</v>
      </c>
      <c r="R892" s="17">
        <f t="shared" si="551"/>
        <v>0</v>
      </c>
      <c r="S892" s="17">
        <f t="shared" ref="S892:U892" si="559">S906+S920+S934</f>
        <v>0</v>
      </c>
      <c r="T892" s="17">
        <f t="shared" si="559"/>
        <v>0</v>
      </c>
      <c r="U892" s="17">
        <f t="shared" si="559"/>
        <v>0</v>
      </c>
      <c r="V892" s="17">
        <f t="shared" si="551"/>
        <v>0</v>
      </c>
      <c r="W892" s="17">
        <f t="shared" si="551"/>
        <v>0</v>
      </c>
      <c r="X892" s="17">
        <f t="shared" si="551"/>
        <v>0</v>
      </c>
      <c r="Y892" s="2"/>
      <c r="Z892" s="2"/>
    </row>
    <row r="893" spans="1:26" ht="16.5" thickTop="1" thickBot="1">
      <c r="A893" s="13" t="str">
        <f t="shared" si="540"/>
        <v>a</v>
      </c>
      <c r="B893" s="3" t="s">
        <v>0</v>
      </c>
      <c r="C893" s="4" t="s">
        <v>133</v>
      </c>
      <c r="D893" s="17">
        <f t="shared" si="551"/>
        <v>1750468.0299999998</v>
      </c>
      <c r="E893" s="17">
        <f t="shared" si="551"/>
        <v>1750468.0299999998</v>
      </c>
      <c r="F893" s="17">
        <f t="shared" si="551"/>
        <v>0</v>
      </c>
      <c r="G893" s="17">
        <f t="shared" si="551"/>
        <v>2600000</v>
      </c>
      <c r="H893" s="17">
        <f t="shared" si="551"/>
        <v>2600000</v>
      </c>
      <c r="I893" s="17">
        <f t="shared" si="551"/>
        <v>0</v>
      </c>
      <c r="J893" s="17">
        <f t="shared" si="551"/>
        <v>2600000</v>
      </c>
      <c r="K893" s="17">
        <f t="shared" si="551"/>
        <v>2600000</v>
      </c>
      <c r="L893" s="17">
        <f t="shared" si="551"/>
        <v>0</v>
      </c>
      <c r="M893" s="17">
        <f t="shared" ref="M893:O893" si="560">M907+M921+M935</f>
        <v>0</v>
      </c>
      <c r="N893" s="17">
        <f t="shared" si="560"/>
        <v>0</v>
      </c>
      <c r="O893" s="17">
        <f t="shared" si="560"/>
        <v>0</v>
      </c>
      <c r="P893" s="17">
        <f t="shared" si="551"/>
        <v>0</v>
      </c>
      <c r="Q893" s="17">
        <f t="shared" si="551"/>
        <v>0</v>
      </c>
      <c r="R893" s="17">
        <f t="shared" si="551"/>
        <v>0</v>
      </c>
      <c r="S893" s="17">
        <f t="shared" ref="S893:U893" si="561">S907+S921+S935</f>
        <v>0</v>
      </c>
      <c r="T893" s="17">
        <f t="shared" si="561"/>
        <v>0</v>
      </c>
      <c r="U893" s="17">
        <f t="shared" si="561"/>
        <v>0</v>
      </c>
      <c r="V893" s="17">
        <f t="shared" si="551"/>
        <v>0</v>
      </c>
      <c r="W893" s="17">
        <f t="shared" si="551"/>
        <v>0</v>
      </c>
      <c r="X893" s="17">
        <f t="shared" si="551"/>
        <v>0</v>
      </c>
      <c r="Y893" s="2"/>
      <c r="Z893" s="2"/>
    </row>
    <row r="894" spans="1:26" s="8" customFormat="1" ht="16.5" thickTop="1" thickBot="1">
      <c r="A894" s="13" t="str">
        <f t="shared" si="540"/>
        <v>b</v>
      </c>
      <c r="B894" s="3"/>
      <c r="C894" s="4" t="s">
        <v>132</v>
      </c>
      <c r="D894" s="17">
        <f t="shared" si="551"/>
        <v>0</v>
      </c>
      <c r="E894" s="17">
        <f t="shared" si="551"/>
        <v>0</v>
      </c>
      <c r="F894" s="17">
        <f t="shared" si="551"/>
        <v>0</v>
      </c>
      <c r="G894" s="17">
        <f t="shared" si="551"/>
        <v>0</v>
      </c>
      <c r="H894" s="17">
        <f t="shared" si="551"/>
        <v>0</v>
      </c>
      <c r="I894" s="17">
        <f t="shared" si="551"/>
        <v>0</v>
      </c>
      <c r="J894" s="17">
        <f t="shared" si="551"/>
        <v>0</v>
      </c>
      <c r="K894" s="17">
        <f t="shared" si="551"/>
        <v>0</v>
      </c>
      <c r="L894" s="17">
        <f t="shared" si="551"/>
        <v>0</v>
      </c>
      <c r="M894" s="17">
        <f t="shared" ref="M894:O894" si="562">M908+M922+M936</f>
        <v>0</v>
      </c>
      <c r="N894" s="17">
        <f t="shared" si="562"/>
        <v>0</v>
      </c>
      <c r="O894" s="17">
        <f t="shared" si="562"/>
        <v>0</v>
      </c>
      <c r="P894" s="17">
        <f t="shared" si="551"/>
        <v>0</v>
      </c>
      <c r="Q894" s="17">
        <f t="shared" si="551"/>
        <v>0</v>
      </c>
      <c r="R894" s="17">
        <f t="shared" si="551"/>
        <v>0</v>
      </c>
      <c r="S894" s="17">
        <f t="shared" ref="S894:U894" si="563">S908+S922+S936</f>
        <v>0</v>
      </c>
      <c r="T894" s="17">
        <f t="shared" si="563"/>
        <v>0</v>
      </c>
      <c r="U894" s="17">
        <f t="shared" si="563"/>
        <v>0</v>
      </c>
      <c r="V894" s="17">
        <f t="shared" si="551"/>
        <v>0</v>
      </c>
      <c r="W894" s="17">
        <f t="shared" si="551"/>
        <v>0</v>
      </c>
      <c r="X894" s="17">
        <f t="shared" si="551"/>
        <v>0</v>
      </c>
      <c r="Y894" s="2"/>
      <c r="Z894" s="2"/>
    </row>
    <row r="895" spans="1:26" ht="16.5" thickTop="1" thickBot="1">
      <c r="A895" s="13" t="str">
        <f t="shared" si="540"/>
        <v>b</v>
      </c>
      <c r="B895" s="3" t="s">
        <v>0</v>
      </c>
      <c r="C895" s="4" t="s">
        <v>148</v>
      </c>
      <c r="D895" s="17">
        <f t="shared" si="551"/>
        <v>0</v>
      </c>
      <c r="E895" s="17">
        <f t="shared" si="551"/>
        <v>0</v>
      </c>
      <c r="F895" s="17">
        <f t="shared" si="551"/>
        <v>0</v>
      </c>
      <c r="G895" s="17">
        <f t="shared" si="551"/>
        <v>0</v>
      </c>
      <c r="H895" s="17">
        <f t="shared" si="551"/>
        <v>0</v>
      </c>
      <c r="I895" s="17">
        <f t="shared" si="551"/>
        <v>0</v>
      </c>
      <c r="J895" s="17">
        <f t="shared" si="551"/>
        <v>0</v>
      </c>
      <c r="K895" s="17">
        <f t="shared" si="551"/>
        <v>0</v>
      </c>
      <c r="L895" s="17">
        <f t="shared" si="551"/>
        <v>0</v>
      </c>
      <c r="M895" s="17">
        <f t="shared" ref="M895:O895" si="564">M909+M923+M937</f>
        <v>0</v>
      </c>
      <c r="N895" s="17">
        <f t="shared" si="564"/>
        <v>0</v>
      </c>
      <c r="O895" s="17">
        <f t="shared" si="564"/>
        <v>0</v>
      </c>
      <c r="P895" s="17">
        <f t="shared" si="551"/>
        <v>0</v>
      </c>
      <c r="Q895" s="17">
        <f t="shared" si="551"/>
        <v>0</v>
      </c>
      <c r="R895" s="17">
        <f t="shared" si="551"/>
        <v>0</v>
      </c>
      <c r="S895" s="17">
        <f t="shared" ref="S895:U895" si="565">S909+S923+S937</f>
        <v>0</v>
      </c>
      <c r="T895" s="17">
        <f t="shared" si="565"/>
        <v>0</v>
      </c>
      <c r="U895" s="17">
        <f t="shared" si="565"/>
        <v>0</v>
      </c>
      <c r="V895" s="17">
        <f t="shared" si="551"/>
        <v>0</v>
      </c>
      <c r="W895" s="17">
        <f t="shared" si="551"/>
        <v>0</v>
      </c>
      <c r="X895" s="17">
        <f t="shared" si="551"/>
        <v>0</v>
      </c>
      <c r="Y895" s="2"/>
      <c r="Z895" s="2"/>
    </row>
    <row r="896" spans="1:26" ht="16.5" thickTop="1" thickBot="1">
      <c r="A896" s="13" t="str">
        <f t="shared" si="540"/>
        <v>a</v>
      </c>
      <c r="B896" s="3" t="s">
        <v>0</v>
      </c>
      <c r="C896" s="4" t="s">
        <v>134</v>
      </c>
      <c r="D896" s="17">
        <f t="shared" si="551"/>
        <v>11479192.58</v>
      </c>
      <c r="E896" s="17">
        <f t="shared" si="551"/>
        <v>11479192.58</v>
      </c>
      <c r="F896" s="17">
        <f t="shared" si="551"/>
        <v>0</v>
      </c>
      <c r="G896" s="17">
        <f t="shared" si="551"/>
        <v>13070000</v>
      </c>
      <c r="H896" s="17">
        <f t="shared" si="551"/>
        <v>13070000</v>
      </c>
      <c r="I896" s="17">
        <f t="shared" si="551"/>
        <v>0</v>
      </c>
      <c r="J896" s="17">
        <f t="shared" si="551"/>
        <v>13070000</v>
      </c>
      <c r="K896" s="17">
        <f t="shared" si="551"/>
        <v>13070000</v>
      </c>
      <c r="L896" s="17">
        <f t="shared" si="551"/>
        <v>0</v>
      </c>
      <c r="M896" s="17">
        <f t="shared" ref="M896:O896" si="566">M910+M924+M938</f>
        <v>0</v>
      </c>
      <c r="N896" s="17">
        <f t="shared" si="566"/>
        <v>0</v>
      </c>
      <c r="O896" s="17">
        <f t="shared" si="566"/>
        <v>0</v>
      </c>
      <c r="P896" s="17">
        <f t="shared" si="551"/>
        <v>0</v>
      </c>
      <c r="Q896" s="17">
        <f t="shared" si="551"/>
        <v>0</v>
      </c>
      <c r="R896" s="17">
        <f t="shared" si="551"/>
        <v>0</v>
      </c>
      <c r="S896" s="17">
        <f t="shared" ref="S896:U896" si="567">S910+S924+S938</f>
        <v>0</v>
      </c>
      <c r="T896" s="17">
        <f t="shared" si="567"/>
        <v>0</v>
      </c>
      <c r="U896" s="17">
        <f t="shared" si="567"/>
        <v>0</v>
      </c>
      <c r="V896" s="17">
        <f t="shared" si="551"/>
        <v>0</v>
      </c>
      <c r="W896" s="17">
        <f t="shared" si="551"/>
        <v>0</v>
      </c>
      <c r="X896" s="17">
        <f t="shared" si="551"/>
        <v>0</v>
      </c>
      <c r="Y896" s="2"/>
      <c r="Z896" s="2"/>
    </row>
    <row r="897" spans="1:26" ht="16.5" thickTop="1" thickBot="1">
      <c r="A897" s="13" t="str">
        <f t="shared" si="540"/>
        <v>b</v>
      </c>
      <c r="B897" s="3" t="s">
        <v>0</v>
      </c>
      <c r="C897" s="4" t="s">
        <v>129</v>
      </c>
      <c r="D897" s="17">
        <f t="shared" si="551"/>
        <v>0</v>
      </c>
      <c r="E897" s="17">
        <f t="shared" si="551"/>
        <v>0</v>
      </c>
      <c r="F897" s="17">
        <f t="shared" si="551"/>
        <v>0</v>
      </c>
      <c r="G897" s="17">
        <f t="shared" si="551"/>
        <v>0</v>
      </c>
      <c r="H897" s="17">
        <f t="shared" si="551"/>
        <v>0</v>
      </c>
      <c r="I897" s="17">
        <f t="shared" si="551"/>
        <v>0</v>
      </c>
      <c r="J897" s="17">
        <f t="shared" si="551"/>
        <v>0</v>
      </c>
      <c r="K897" s="17">
        <f t="shared" si="551"/>
        <v>0</v>
      </c>
      <c r="L897" s="17">
        <f t="shared" si="551"/>
        <v>0</v>
      </c>
      <c r="M897" s="17">
        <f t="shared" ref="M897:O897" si="568">M911+M925+M939</f>
        <v>0</v>
      </c>
      <c r="N897" s="17">
        <f t="shared" si="568"/>
        <v>0</v>
      </c>
      <c r="O897" s="17">
        <f t="shared" si="568"/>
        <v>0</v>
      </c>
      <c r="P897" s="17">
        <f t="shared" si="551"/>
        <v>0</v>
      </c>
      <c r="Q897" s="17">
        <f t="shared" si="551"/>
        <v>0</v>
      </c>
      <c r="R897" s="17">
        <f t="shared" si="551"/>
        <v>0</v>
      </c>
      <c r="S897" s="17">
        <f t="shared" ref="S897:U897" si="569">S911+S925+S939</f>
        <v>0</v>
      </c>
      <c r="T897" s="17">
        <f t="shared" si="569"/>
        <v>0</v>
      </c>
      <c r="U897" s="17">
        <f t="shared" si="569"/>
        <v>0</v>
      </c>
      <c r="V897" s="17">
        <f t="shared" si="551"/>
        <v>0</v>
      </c>
      <c r="W897" s="17">
        <f t="shared" si="551"/>
        <v>0</v>
      </c>
      <c r="X897" s="17">
        <f t="shared" si="551"/>
        <v>0</v>
      </c>
      <c r="Y897" s="2"/>
      <c r="Z897" s="2"/>
    </row>
    <row r="898" spans="1:26" ht="27" thickTop="1" thickBot="1">
      <c r="A898" s="13" t="str">
        <f t="shared" si="540"/>
        <v>b</v>
      </c>
      <c r="B898" s="3" t="s">
        <v>0</v>
      </c>
      <c r="C898" s="11" t="s">
        <v>15</v>
      </c>
      <c r="D898" s="19">
        <f t="shared" si="551"/>
        <v>0</v>
      </c>
      <c r="E898" s="19">
        <f t="shared" si="551"/>
        <v>0</v>
      </c>
      <c r="F898" s="19">
        <f t="shared" si="551"/>
        <v>0</v>
      </c>
      <c r="G898" s="19">
        <f t="shared" si="551"/>
        <v>0</v>
      </c>
      <c r="H898" s="19">
        <f t="shared" si="551"/>
        <v>0</v>
      </c>
      <c r="I898" s="19">
        <f t="shared" si="551"/>
        <v>0</v>
      </c>
      <c r="J898" s="19">
        <f t="shared" si="551"/>
        <v>0</v>
      </c>
      <c r="K898" s="19">
        <f t="shared" si="551"/>
        <v>0</v>
      </c>
      <c r="L898" s="19">
        <f t="shared" si="551"/>
        <v>0</v>
      </c>
      <c r="M898" s="19">
        <f t="shared" ref="M898:O898" si="570">M912+M926+M940</f>
        <v>0</v>
      </c>
      <c r="N898" s="19">
        <f t="shared" si="570"/>
        <v>0</v>
      </c>
      <c r="O898" s="19">
        <f t="shared" si="570"/>
        <v>0</v>
      </c>
      <c r="P898" s="19">
        <f t="shared" si="551"/>
        <v>0</v>
      </c>
      <c r="Q898" s="19">
        <f t="shared" si="551"/>
        <v>0</v>
      </c>
      <c r="R898" s="19">
        <f t="shared" si="551"/>
        <v>0</v>
      </c>
      <c r="S898" s="19">
        <f t="shared" ref="S898:U898" si="571">S912+S926+S940</f>
        <v>0</v>
      </c>
      <c r="T898" s="19">
        <f t="shared" si="571"/>
        <v>0</v>
      </c>
      <c r="U898" s="19">
        <f t="shared" si="571"/>
        <v>0</v>
      </c>
      <c r="V898" s="19">
        <f t="shared" si="551"/>
        <v>0</v>
      </c>
      <c r="W898" s="19">
        <f t="shared" si="551"/>
        <v>0</v>
      </c>
      <c r="X898" s="19">
        <f t="shared" si="551"/>
        <v>0</v>
      </c>
      <c r="Y898" s="2"/>
      <c r="Z898" s="2"/>
    </row>
    <row r="899" spans="1:26" ht="27" thickTop="1" thickBot="1">
      <c r="A899" s="13" t="str">
        <f t="shared" si="540"/>
        <v>b</v>
      </c>
      <c r="B899" s="3" t="s">
        <v>0</v>
      </c>
      <c r="C899" s="11" t="s">
        <v>16</v>
      </c>
      <c r="D899" s="19">
        <f t="shared" si="551"/>
        <v>0</v>
      </c>
      <c r="E899" s="19">
        <f t="shared" si="551"/>
        <v>0</v>
      </c>
      <c r="F899" s="19">
        <f t="shared" si="551"/>
        <v>0</v>
      </c>
      <c r="G899" s="19">
        <f t="shared" si="551"/>
        <v>0</v>
      </c>
      <c r="H899" s="19">
        <f t="shared" si="551"/>
        <v>0</v>
      </c>
      <c r="I899" s="19">
        <f t="shared" si="551"/>
        <v>0</v>
      </c>
      <c r="J899" s="19">
        <f t="shared" si="551"/>
        <v>0</v>
      </c>
      <c r="K899" s="19">
        <f t="shared" si="551"/>
        <v>0</v>
      </c>
      <c r="L899" s="19">
        <f t="shared" si="551"/>
        <v>0</v>
      </c>
      <c r="M899" s="19">
        <f t="shared" ref="M899:O899" si="572">M913+M927+M941</f>
        <v>0</v>
      </c>
      <c r="N899" s="19">
        <f t="shared" si="572"/>
        <v>0</v>
      </c>
      <c r="O899" s="19">
        <f t="shared" si="572"/>
        <v>0</v>
      </c>
      <c r="P899" s="19">
        <f t="shared" si="551"/>
        <v>0</v>
      </c>
      <c r="Q899" s="19">
        <f t="shared" si="551"/>
        <v>0</v>
      </c>
      <c r="R899" s="19">
        <f t="shared" si="551"/>
        <v>0</v>
      </c>
      <c r="S899" s="19">
        <f t="shared" ref="S899:U899" si="573">S913+S927+S941</f>
        <v>0</v>
      </c>
      <c r="T899" s="19">
        <f t="shared" si="573"/>
        <v>0</v>
      </c>
      <c r="U899" s="19">
        <f t="shared" si="573"/>
        <v>0</v>
      </c>
      <c r="V899" s="19">
        <f t="shared" si="551"/>
        <v>0</v>
      </c>
      <c r="W899" s="19">
        <f t="shared" si="551"/>
        <v>0</v>
      </c>
      <c r="X899" s="19">
        <f t="shared" si="551"/>
        <v>0</v>
      </c>
      <c r="Y899" s="2"/>
      <c r="Z899" s="2"/>
    </row>
    <row r="900" spans="1:26" ht="16.5" thickTop="1" thickBot="1">
      <c r="A900" s="13" t="str">
        <f t="shared" si="540"/>
        <v>b</v>
      </c>
      <c r="B900" s="3" t="s">
        <v>0</v>
      </c>
      <c r="C900" s="10" t="s">
        <v>17</v>
      </c>
      <c r="D900" s="16">
        <f t="shared" si="551"/>
        <v>0</v>
      </c>
      <c r="E900" s="16">
        <f t="shared" si="551"/>
        <v>0</v>
      </c>
      <c r="F900" s="16">
        <f t="shared" si="551"/>
        <v>0</v>
      </c>
      <c r="G900" s="16">
        <f t="shared" si="551"/>
        <v>0</v>
      </c>
      <c r="H900" s="16">
        <f t="shared" si="551"/>
        <v>0</v>
      </c>
      <c r="I900" s="16">
        <f t="shared" si="551"/>
        <v>0</v>
      </c>
      <c r="J900" s="16">
        <f t="shared" si="551"/>
        <v>0</v>
      </c>
      <c r="K900" s="16">
        <f t="shared" si="551"/>
        <v>0</v>
      </c>
      <c r="L900" s="16">
        <f t="shared" si="551"/>
        <v>0</v>
      </c>
      <c r="M900" s="16">
        <f t="shared" ref="M900:O900" si="574">M914+M928+M942</f>
        <v>0</v>
      </c>
      <c r="N900" s="16">
        <f t="shared" si="574"/>
        <v>0</v>
      </c>
      <c r="O900" s="16">
        <f t="shared" si="574"/>
        <v>0</v>
      </c>
      <c r="P900" s="16">
        <f t="shared" si="551"/>
        <v>0</v>
      </c>
      <c r="Q900" s="16">
        <f t="shared" si="551"/>
        <v>0</v>
      </c>
      <c r="R900" s="16">
        <f t="shared" si="551"/>
        <v>0</v>
      </c>
      <c r="S900" s="16">
        <f t="shared" ref="S900:U900" si="575">S914+S928+S942</f>
        <v>0</v>
      </c>
      <c r="T900" s="16">
        <f t="shared" si="575"/>
        <v>0</v>
      </c>
      <c r="U900" s="16">
        <f t="shared" si="575"/>
        <v>0</v>
      </c>
      <c r="V900" s="16">
        <f t="shared" si="551"/>
        <v>0</v>
      </c>
      <c r="W900" s="16">
        <f t="shared" si="551"/>
        <v>0</v>
      </c>
      <c r="X900" s="16">
        <f t="shared" si="551"/>
        <v>0</v>
      </c>
      <c r="Y900" s="2"/>
      <c r="Z900" s="2"/>
    </row>
    <row r="901" spans="1:26" ht="16.5" thickTop="1" thickBot="1">
      <c r="A901" s="13" t="str">
        <f t="shared" si="540"/>
        <v>b</v>
      </c>
      <c r="B901" s="3" t="s">
        <v>0</v>
      </c>
      <c r="C901" s="10" t="s">
        <v>18</v>
      </c>
      <c r="D901" s="16">
        <f t="shared" si="551"/>
        <v>0</v>
      </c>
      <c r="E901" s="16">
        <f t="shared" si="551"/>
        <v>0</v>
      </c>
      <c r="F901" s="16">
        <f t="shared" si="551"/>
        <v>0</v>
      </c>
      <c r="G901" s="16">
        <f t="shared" si="551"/>
        <v>0</v>
      </c>
      <c r="H901" s="16">
        <f t="shared" si="551"/>
        <v>0</v>
      </c>
      <c r="I901" s="16">
        <f t="shared" si="551"/>
        <v>0</v>
      </c>
      <c r="J901" s="16">
        <f t="shared" si="551"/>
        <v>0</v>
      </c>
      <c r="K901" s="16">
        <f t="shared" si="551"/>
        <v>0</v>
      </c>
      <c r="L901" s="16">
        <f t="shared" si="551"/>
        <v>0</v>
      </c>
      <c r="M901" s="16">
        <f t="shared" ref="M901:O901" si="576">M915+M929+M943</f>
        <v>0</v>
      </c>
      <c r="N901" s="16">
        <f t="shared" si="576"/>
        <v>0</v>
      </c>
      <c r="O901" s="16">
        <f t="shared" si="576"/>
        <v>0</v>
      </c>
      <c r="P901" s="16">
        <f t="shared" si="551"/>
        <v>0</v>
      </c>
      <c r="Q901" s="16">
        <f t="shared" si="551"/>
        <v>0</v>
      </c>
      <c r="R901" s="16">
        <f t="shared" si="551"/>
        <v>0</v>
      </c>
      <c r="S901" s="16">
        <f t="shared" ref="S901:U901" si="577">S915+S929+S943</f>
        <v>0</v>
      </c>
      <c r="T901" s="16">
        <f t="shared" si="577"/>
        <v>0</v>
      </c>
      <c r="U901" s="16">
        <f t="shared" si="577"/>
        <v>0</v>
      </c>
      <c r="V901" s="16">
        <f t="shared" si="551"/>
        <v>0</v>
      </c>
      <c r="W901" s="16">
        <f t="shared" si="551"/>
        <v>0</v>
      </c>
      <c r="X901" s="16">
        <f t="shared" si="551"/>
        <v>0</v>
      </c>
      <c r="Y901" s="2"/>
      <c r="Z901" s="2"/>
    </row>
    <row r="902" spans="1:26" ht="27" customHeight="1" thickTop="1" thickBot="1">
      <c r="A902" s="13" t="str">
        <f t="shared" si="540"/>
        <v>a</v>
      </c>
      <c r="B902" s="3" t="s">
        <v>82</v>
      </c>
      <c r="C902" s="6" t="s">
        <v>188</v>
      </c>
      <c r="D902" s="14">
        <f t="shared" ref="D902:D943" si="578">E902+F902</f>
        <v>11203823.609999999</v>
      </c>
      <c r="E902" s="14">
        <f>E905+E914+E915</f>
        <v>11203823.609999999</v>
      </c>
      <c r="F902" s="14">
        <f>F905+F914+F915</f>
        <v>0</v>
      </c>
      <c r="G902" s="14">
        <f t="shared" ref="G902:G943" si="579">H902+I902</f>
        <v>12660000</v>
      </c>
      <c r="H902" s="14">
        <f>H905+H914+H915</f>
        <v>12660000</v>
      </c>
      <c r="I902" s="14">
        <f>I905+I914+I915</f>
        <v>0</v>
      </c>
      <c r="J902" s="14">
        <f t="shared" ref="J902:J943" si="580">K902+L902</f>
        <v>12660200</v>
      </c>
      <c r="K902" s="14">
        <f>K905+K914+K915</f>
        <v>12660200</v>
      </c>
      <c r="L902" s="14">
        <f>L905+L914+L915</f>
        <v>0</v>
      </c>
      <c r="M902" s="14">
        <f t="shared" ref="M902:M943" si="581">N902+O902</f>
        <v>0</v>
      </c>
      <c r="N902" s="14">
        <f>N905+N914+N915</f>
        <v>0</v>
      </c>
      <c r="O902" s="14">
        <f>O905+O914+O915</f>
        <v>0</v>
      </c>
      <c r="P902" s="14">
        <f t="shared" ref="P902:P943" si="582">Q902+R902</f>
        <v>0</v>
      </c>
      <c r="Q902" s="14">
        <f>Q905+Q914+Q915</f>
        <v>0</v>
      </c>
      <c r="R902" s="14">
        <f>R905+R914+R915</f>
        <v>0</v>
      </c>
      <c r="S902" s="14">
        <f t="shared" ref="S902:S943" si="583">T902+U902</f>
        <v>0</v>
      </c>
      <c r="T902" s="14">
        <f>T905+T914+T915</f>
        <v>0</v>
      </c>
      <c r="U902" s="14">
        <f>U905+U914+U915</f>
        <v>0</v>
      </c>
      <c r="V902" s="14">
        <f t="shared" ref="V902:V943" si="584">W902+X902</f>
        <v>0</v>
      </c>
      <c r="W902" s="14">
        <f>W905+W914+W915</f>
        <v>0</v>
      </c>
      <c r="X902" s="14">
        <f>X905+X914+X915</f>
        <v>0</v>
      </c>
      <c r="Y902" s="5" t="s">
        <v>135</v>
      </c>
      <c r="Z902" s="5" t="s">
        <v>151</v>
      </c>
    </row>
    <row r="903" spans="1:26" s="8" customFormat="1" ht="27" customHeight="1" thickTop="1" thickBot="1">
      <c r="A903" s="13" t="str">
        <f t="shared" si="540"/>
        <v>b</v>
      </c>
      <c r="B903" s="3"/>
      <c r="C903" s="9" t="s">
        <v>12</v>
      </c>
      <c r="D903" s="15">
        <f t="shared" si="578"/>
        <v>0</v>
      </c>
      <c r="E903" s="15">
        <v>0</v>
      </c>
      <c r="F903" s="15">
        <v>0</v>
      </c>
      <c r="G903" s="15">
        <f t="shared" si="579"/>
        <v>0</v>
      </c>
      <c r="H903" s="15">
        <v>0</v>
      </c>
      <c r="I903" s="15">
        <v>0</v>
      </c>
      <c r="J903" s="15">
        <f t="shared" si="580"/>
        <v>0</v>
      </c>
      <c r="K903" s="15">
        <v>0</v>
      </c>
      <c r="L903" s="15">
        <v>0</v>
      </c>
      <c r="M903" s="15">
        <f t="shared" si="581"/>
        <v>0</v>
      </c>
      <c r="N903" s="15">
        <v>0</v>
      </c>
      <c r="O903" s="15">
        <v>0</v>
      </c>
      <c r="P903" s="15">
        <f t="shared" si="582"/>
        <v>0</v>
      </c>
      <c r="Q903" s="15">
        <v>0</v>
      </c>
      <c r="R903" s="15">
        <v>0</v>
      </c>
      <c r="S903" s="15">
        <f t="shared" si="583"/>
        <v>0</v>
      </c>
      <c r="T903" s="15">
        <v>0</v>
      </c>
      <c r="U903" s="15">
        <v>0</v>
      </c>
      <c r="V903" s="15">
        <f t="shared" si="584"/>
        <v>0</v>
      </c>
      <c r="W903" s="15">
        <v>0</v>
      </c>
      <c r="X903" s="15">
        <v>0</v>
      </c>
      <c r="Y903" s="5"/>
      <c r="Z903" s="5"/>
    </row>
    <row r="904" spans="1:26" s="8" customFormat="1" ht="27" customHeight="1" thickTop="1" thickBot="1">
      <c r="A904" s="13" t="str">
        <f t="shared" si="540"/>
        <v>a</v>
      </c>
      <c r="B904" s="3"/>
      <c r="C904" s="9" t="s">
        <v>13</v>
      </c>
      <c r="D904" s="15">
        <f t="shared" si="578"/>
        <v>0</v>
      </c>
      <c r="E904" s="15">
        <v>0</v>
      </c>
      <c r="F904" s="15">
        <v>0</v>
      </c>
      <c r="G904" s="15">
        <f t="shared" si="579"/>
        <v>0</v>
      </c>
      <c r="H904" s="15">
        <v>0</v>
      </c>
      <c r="I904" s="15">
        <v>0</v>
      </c>
      <c r="J904" s="15">
        <f t="shared" si="580"/>
        <v>0</v>
      </c>
      <c r="K904" s="15">
        <v>0</v>
      </c>
      <c r="L904" s="15">
        <v>0</v>
      </c>
      <c r="M904" s="15">
        <f t="shared" si="581"/>
        <v>0</v>
      </c>
      <c r="N904" s="15">
        <v>0</v>
      </c>
      <c r="O904" s="15">
        <v>0</v>
      </c>
      <c r="P904" s="15">
        <f t="shared" si="582"/>
        <v>31</v>
      </c>
      <c r="Q904" s="15">
        <v>31</v>
      </c>
      <c r="R904" s="15">
        <v>0</v>
      </c>
      <c r="S904" s="15">
        <f t="shared" si="583"/>
        <v>0</v>
      </c>
      <c r="T904" s="15">
        <v>0</v>
      </c>
      <c r="U904" s="15">
        <v>0</v>
      </c>
      <c r="V904" s="15">
        <f t="shared" si="584"/>
        <v>0</v>
      </c>
      <c r="W904" s="15">
        <v>0</v>
      </c>
      <c r="X904" s="15">
        <v>0</v>
      </c>
      <c r="Y904" s="5"/>
      <c r="Z904" s="5"/>
    </row>
    <row r="905" spans="1:26" ht="16.5" thickTop="1" thickBot="1">
      <c r="A905" s="13" t="str">
        <f t="shared" si="540"/>
        <v>a</v>
      </c>
      <c r="B905" s="3" t="s">
        <v>0</v>
      </c>
      <c r="C905" s="10" t="s">
        <v>14</v>
      </c>
      <c r="D905" s="16">
        <f t="shared" si="578"/>
        <v>11203823.609999999</v>
      </c>
      <c r="E905" s="16">
        <f>E906+E907+E908+E909+E910+E911</f>
        <v>11203823.609999999</v>
      </c>
      <c r="F905" s="16">
        <f>F906+F907+F908+F909+F910+F911</f>
        <v>0</v>
      </c>
      <c r="G905" s="16">
        <f t="shared" si="579"/>
        <v>12660000</v>
      </c>
      <c r="H905" s="16">
        <f>H906+H907+H908+H909+H910+H911</f>
        <v>12660000</v>
      </c>
      <c r="I905" s="16">
        <f>I906+I907+I908+I909+I910+I911</f>
        <v>0</v>
      </c>
      <c r="J905" s="16">
        <f t="shared" si="580"/>
        <v>12660200</v>
      </c>
      <c r="K905" s="16">
        <f>K906+K907+K908+K909+K910+K911</f>
        <v>12660200</v>
      </c>
      <c r="L905" s="16">
        <f>L906+L907+L908+L909+L910+L911</f>
        <v>0</v>
      </c>
      <c r="M905" s="16">
        <f t="shared" si="581"/>
        <v>0</v>
      </c>
      <c r="N905" s="16">
        <f>N906+N907+N908+N909+N910+N911</f>
        <v>0</v>
      </c>
      <c r="O905" s="16">
        <f>O906+O907+O908+O909+O910+O911</f>
        <v>0</v>
      </c>
      <c r="P905" s="16">
        <f t="shared" si="582"/>
        <v>0</v>
      </c>
      <c r="Q905" s="16">
        <f>Q906+Q907+Q908+Q909+Q910+Q911</f>
        <v>0</v>
      </c>
      <c r="R905" s="16">
        <f>R906+R907+R908+R909+R910+R911</f>
        <v>0</v>
      </c>
      <c r="S905" s="16">
        <f t="shared" si="583"/>
        <v>0</v>
      </c>
      <c r="T905" s="16">
        <f>T906+T907+T908+T909+T910+T911</f>
        <v>0</v>
      </c>
      <c r="U905" s="16">
        <f>U906+U907+U908+U909+U910+U911</f>
        <v>0</v>
      </c>
      <c r="V905" s="16">
        <f t="shared" si="584"/>
        <v>0</v>
      </c>
      <c r="W905" s="16">
        <f>W906+W907+W908+W909+W910+W911</f>
        <v>0</v>
      </c>
      <c r="X905" s="16">
        <f>X906+X907+X908+X909+X910+X911</f>
        <v>0</v>
      </c>
      <c r="Y905" s="2"/>
      <c r="Z905" s="2"/>
    </row>
    <row r="906" spans="1:26" s="8" customFormat="1" ht="16.5" thickTop="1" thickBot="1">
      <c r="A906" s="13" t="str">
        <f t="shared" si="540"/>
        <v>b</v>
      </c>
      <c r="B906" s="3"/>
      <c r="C906" s="4" t="s">
        <v>182</v>
      </c>
      <c r="D906" s="17">
        <f t="shared" si="578"/>
        <v>0</v>
      </c>
      <c r="E906" s="17"/>
      <c r="F906" s="17"/>
      <c r="G906" s="17">
        <f t="shared" si="579"/>
        <v>0</v>
      </c>
      <c r="H906" s="17"/>
      <c r="I906" s="17"/>
      <c r="J906" s="17">
        <f t="shared" si="580"/>
        <v>0</v>
      </c>
      <c r="K906" s="17"/>
      <c r="L906" s="17"/>
      <c r="M906" s="17">
        <f t="shared" si="581"/>
        <v>0</v>
      </c>
      <c r="N906" s="17"/>
      <c r="O906" s="17"/>
      <c r="P906" s="17">
        <f t="shared" si="582"/>
        <v>0</v>
      </c>
      <c r="Q906" s="17"/>
      <c r="R906" s="17"/>
      <c r="S906" s="17">
        <f t="shared" si="583"/>
        <v>0</v>
      </c>
      <c r="T906" s="17"/>
      <c r="U906" s="17"/>
      <c r="V906" s="17">
        <f t="shared" si="584"/>
        <v>0</v>
      </c>
      <c r="W906" s="17"/>
      <c r="X906" s="17"/>
      <c r="Y906" s="2"/>
      <c r="Z906" s="2"/>
    </row>
    <row r="907" spans="1:26" ht="16.5" thickTop="1" thickBot="1">
      <c r="A907" s="13" t="str">
        <f t="shared" si="540"/>
        <v>a</v>
      </c>
      <c r="B907" s="3" t="s">
        <v>0</v>
      </c>
      <c r="C907" s="4" t="s">
        <v>133</v>
      </c>
      <c r="D907" s="17">
        <f t="shared" si="578"/>
        <v>0</v>
      </c>
      <c r="E907" s="17"/>
      <c r="F907" s="17"/>
      <c r="G907" s="17">
        <f t="shared" si="579"/>
        <v>0</v>
      </c>
      <c r="H907" s="17"/>
      <c r="I907" s="17"/>
      <c r="J907" s="17">
        <f t="shared" si="580"/>
        <v>200</v>
      </c>
      <c r="K907" s="17">
        <v>200</v>
      </c>
      <c r="L907" s="17"/>
      <c r="M907" s="17">
        <f t="shared" si="581"/>
        <v>0</v>
      </c>
      <c r="N907" s="17"/>
      <c r="O907" s="17"/>
      <c r="P907" s="17">
        <f t="shared" si="582"/>
        <v>0</v>
      </c>
      <c r="Q907" s="17"/>
      <c r="R907" s="17"/>
      <c r="S907" s="17">
        <f t="shared" si="583"/>
        <v>0</v>
      </c>
      <c r="T907" s="17"/>
      <c r="U907" s="17"/>
      <c r="V907" s="17">
        <f t="shared" si="584"/>
        <v>0</v>
      </c>
      <c r="W907" s="17"/>
      <c r="X907" s="17"/>
      <c r="Y907" s="2"/>
      <c r="Z907" s="2"/>
    </row>
    <row r="908" spans="1:26" s="8" customFormat="1" ht="16.5" thickTop="1" thickBot="1">
      <c r="A908" s="13" t="str">
        <f t="shared" si="540"/>
        <v>b</v>
      </c>
      <c r="B908" s="3"/>
      <c r="C908" s="4" t="s">
        <v>132</v>
      </c>
      <c r="D908" s="17">
        <f t="shared" si="578"/>
        <v>0</v>
      </c>
      <c r="E908" s="17"/>
      <c r="F908" s="17"/>
      <c r="G908" s="17">
        <f t="shared" si="579"/>
        <v>0</v>
      </c>
      <c r="H908" s="17"/>
      <c r="I908" s="17"/>
      <c r="J908" s="17">
        <f t="shared" si="580"/>
        <v>0</v>
      </c>
      <c r="K908" s="17"/>
      <c r="L908" s="17"/>
      <c r="M908" s="17">
        <f t="shared" si="581"/>
        <v>0</v>
      </c>
      <c r="N908" s="17"/>
      <c r="O908" s="17"/>
      <c r="P908" s="17">
        <f t="shared" si="582"/>
        <v>0</v>
      </c>
      <c r="Q908" s="17"/>
      <c r="R908" s="17"/>
      <c r="S908" s="17">
        <f t="shared" si="583"/>
        <v>0</v>
      </c>
      <c r="T908" s="17"/>
      <c r="U908" s="17"/>
      <c r="V908" s="17">
        <f t="shared" si="584"/>
        <v>0</v>
      </c>
      <c r="W908" s="17"/>
      <c r="X908" s="17"/>
      <c r="Y908" s="2"/>
      <c r="Z908" s="2"/>
    </row>
    <row r="909" spans="1:26" s="8" customFormat="1" ht="16.5" thickTop="1" thickBot="1">
      <c r="A909" s="13" t="str">
        <f t="shared" si="540"/>
        <v>b</v>
      </c>
      <c r="B909" s="3"/>
      <c r="C909" s="4" t="s">
        <v>148</v>
      </c>
      <c r="D909" s="17">
        <f t="shared" si="578"/>
        <v>0</v>
      </c>
      <c r="E909" s="17"/>
      <c r="F909" s="17"/>
      <c r="G909" s="17">
        <f t="shared" si="579"/>
        <v>0</v>
      </c>
      <c r="H909" s="17"/>
      <c r="I909" s="17"/>
      <c r="J909" s="17">
        <f t="shared" si="580"/>
        <v>0</v>
      </c>
      <c r="K909" s="17"/>
      <c r="L909" s="17"/>
      <c r="M909" s="17">
        <f t="shared" si="581"/>
        <v>0</v>
      </c>
      <c r="N909" s="17"/>
      <c r="O909" s="17"/>
      <c r="P909" s="17">
        <f t="shared" si="582"/>
        <v>0</v>
      </c>
      <c r="Q909" s="17"/>
      <c r="R909" s="17"/>
      <c r="S909" s="17">
        <f t="shared" si="583"/>
        <v>0</v>
      </c>
      <c r="T909" s="17"/>
      <c r="U909" s="17"/>
      <c r="V909" s="17">
        <f t="shared" si="584"/>
        <v>0</v>
      </c>
      <c r="W909" s="17"/>
      <c r="X909" s="17"/>
      <c r="Y909" s="2"/>
      <c r="Z909" s="2"/>
    </row>
    <row r="910" spans="1:26" ht="16.5" thickTop="1" thickBot="1">
      <c r="A910" s="13" t="str">
        <f t="shared" si="540"/>
        <v>a</v>
      </c>
      <c r="B910" s="3" t="s">
        <v>0</v>
      </c>
      <c r="C910" s="4" t="s">
        <v>134</v>
      </c>
      <c r="D910" s="17">
        <f t="shared" si="578"/>
        <v>11203823.609999999</v>
      </c>
      <c r="E910" s="17">
        <v>11203823.609999999</v>
      </c>
      <c r="F910" s="17"/>
      <c r="G910" s="17">
        <f t="shared" si="579"/>
        <v>12660000</v>
      </c>
      <c r="H910" s="17">
        <v>12660000</v>
      </c>
      <c r="I910" s="17"/>
      <c r="J910" s="17">
        <f t="shared" si="580"/>
        <v>12660000</v>
      </c>
      <c r="K910" s="17">
        <v>12660000</v>
      </c>
      <c r="L910" s="17"/>
      <c r="M910" s="17">
        <f t="shared" si="581"/>
        <v>0</v>
      </c>
      <c r="N910" s="17"/>
      <c r="O910" s="17"/>
      <c r="P910" s="17">
        <f t="shared" si="582"/>
        <v>0</v>
      </c>
      <c r="Q910" s="17"/>
      <c r="R910" s="17"/>
      <c r="S910" s="17">
        <f t="shared" si="583"/>
        <v>0</v>
      </c>
      <c r="T910" s="17"/>
      <c r="U910" s="17"/>
      <c r="V910" s="17">
        <f t="shared" si="584"/>
        <v>0</v>
      </c>
      <c r="W910" s="17"/>
      <c r="X910" s="17"/>
      <c r="Y910" s="2"/>
      <c r="Z910" s="2"/>
    </row>
    <row r="911" spans="1:26" s="8" customFormat="1" ht="16.5" thickTop="1" thickBot="1">
      <c r="A911" s="13" t="str">
        <f t="shared" si="540"/>
        <v>b</v>
      </c>
      <c r="B911" s="3"/>
      <c r="C911" s="4" t="s">
        <v>129</v>
      </c>
      <c r="D911" s="17">
        <f t="shared" si="578"/>
        <v>0</v>
      </c>
      <c r="E911" s="17">
        <f>E912+E913</f>
        <v>0</v>
      </c>
      <c r="F911" s="17">
        <f>F912+F913</f>
        <v>0</v>
      </c>
      <c r="G911" s="17">
        <f t="shared" si="579"/>
        <v>0</v>
      </c>
      <c r="H911" s="17">
        <f>H912+H913</f>
        <v>0</v>
      </c>
      <c r="I911" s="17">
        <f>I912+I913</f>
        <v>0</v>
      </c>
      <c r="J911" s="17">
        <f t="shared" si="580"/>
        <v>0</v>
      </c>
      <c r="K911" s="17">
        <f>K912+K913</f>
        <v>0</v>
      </c>
      <c r="L911" s="17">
        <f>L912+L913</f>
        <v>0</v>
      </c>
      <c r="M911" s="17">
        <f t="shared" si="581"/>
        <v>0</v>
      </c>
      <c r="N911" s="17">
        <f>N912+N913</f>
        <v>0</v>
      </c>
      <c r="O911" s="17">
        <f>O912+O913</f>
        <v>0</v>
      </c>
      <c r="P911" s="17">
        <f t="shared" si="582"/>
        <v>0</v>
      </c>
      <c r="Q911" s="17">
        <f>Q912+Q913</f>
        <v>0</v>
      </c>
      <c r="R911" s="17">
        <f>R912+R913</f>
        <v>0</v>
      </c>
      <c r="S911" s="17">
        <f t="shared" si="583"/>
        <v>0</v>
      </c>
      <c r="T911" s="17">
        <f>T912+T913</f>
        <v>0</v>
      </c>
      <c r="U911" s="17">
        <f>U912+U913</f>
        <v>0</v>
      </c>
      <c r="V911" s="17">
        <f t="shared" si="584"/>
        <v>0</v>
      </c>
      <c r="W911" s="17">
        <f>W912+W913</f>
        <v>0</v>
      </c>
      <c r="X911" s="17">
        <f>X912+X913</f>
        <v>0</v>
      </c>
      <c r="Y911" s="2"/>
      <c r="Z911" s="2"/>
    </row>
    <row r="912" spans="1:26" s="8" customFormat="1" ht="27" thickTop="1" thickBot="1">
      <c r="A912" s="13" t="str">
        <f t="shared" si="540"/>
        <v>b</v>
      </c>
      <c r="B912" s="3"/>
      <c r="C912" s="11" t="s">
        <v>15</v>
      </c>
      <c r="D912" s="19">
        <f t="shared" si="578"/>
        <v>0</v>
      </c>
      <c r="E912" s="19"/>
      <c r="F912" s="19"/>
      <c r="G912" s="19">
        <f t="shared" si="579"/>
        <v>0</v>
      </c>
      <c r="H912" s="19"/>
      <c r="I912" s="19"/>
      <c r="J912" s="19">
        <f t="shared" si="580"/>
        <v>0</v>
      </c>
      <c r="K912" s="19"/>
      <c r="L912" s="19"/>
      <c r="M912" s="19">
        <f t="shared" si="581"/>
        <v>0</v>
      </c>
      <c r="N912" s="19"/>
      <c r="O912" s="19"/>
      <c r="P912" s="19">
        <f t="shared" si="582"/>
        <v>0</v>
      </c>
      <c r="Q912" s="19"/>
      <c r="R912" s="19"/>
      <c r="S912" s="19">
        <f t="shared" si="583"/>
        <v>0</v>
      </c>
      <c r="T912" s="19"/>
      <c r="U912" s="19"/>
      <c r="V912" s="19">
        <f t="shared" si="584"/>
        <v>0</v>
      </c>
      <c r="W912" s="19"/>
      <c r="X912" s="19"/>
      <c r="Y912" s="2"/>
      <c r="Z912" s="2"/>
    </row>
    <row r="913" spans="1:26" s="8" customFormat="1" ht="27" thickTop="1" thickBot="1">
      <c r="A913" s="13" t="str">
        <f t="shared" si="540"/>
        <v>b</v>
      </c>
      <c r="B913" s="3"/>
      <c r="C913" s="11" t="s">
        <v>16</v>
      </c>
      <c r="D913" s="19">
        <f t="shared" si="578"/>
        <v>0</v>
      </c>
      <c r="E913" s="19"/>
      <c r="F913" s="19"/>
      <c r="G913" s="19">
        <f t="shared" si="579"/>
        <v>0</v>
      </c>
      <c r="H913" s="19"/>
      <c r="I913" s="19"/>
      <c r="J913" s="19">
        <f t="shared" si="580"/>
        <v>0</v>
      </c>
      <c r="K913" s="19"/>
      <c r="L913" s="19"/>
      <c r="M913" s="19">
        <f t="shared" si="581"/>
        <v>0</v>
      </c>
      <c r="N913" s="19"/>
      <c r="O913" s="19"/>
      <c r="P913" s="19">
        <f t="shared" si="582"/>
        <v>0</v>
      </c>
      <c r="Q913" s="19"/>
      <c r="R913" s="19"/>
      <c r="S913" s="19">
        <f t="shared" si="583"/>
        <v>0</v>
      </c>
      <c r="T913" s="19"/>
      <c r="U913" s="19"/>
      <c r="V913" s="19">
        <f t="shared" si="584"/>
        <v>0</v>
      </c>
      <c r="W913" s="19"/>
      <c r="X913" s="19"/>
      <c r="Y913" s="2"/>
      <c r="Z913" s="2"/>
    </row>
    <row r="914" spans="1:26" s="8" customFormat="1" ht="16.5" thickTop="1" thickBot="1">
      <c r="A914" s="13" t="str">
        <f t="shared" si="540"/>
        <v>b</v>
      </c>
      <c r="B914" s="3"/>
      <c r="C914" s="10" t="s">
        <v>17</v>
      </c>
      <c r="D914" s="16">
        <f t="shared" si="578"/>
        <v>0</v>
      </c>
      <c r="E914" s="16">
        <v>0</v>
      </c>
      <c r="F914" s="16">
        <v>0</v>
      </c>
      <c r="G914" s="16">
        <f t="shared" si="579"/>
        <v>0</v>
      </c>
      <c r="H914" s="16">
        <v>0</v>
      </c>
      <c r="I914" s="16">
        <v>0</v>
      </c>
      <c r="J914" s="16">
        <f t="shared" si="580"/>
        <v>0</v>
      </c>
      <c r="K914" s="16">
        <v>0</v>
      </c>
      <c r="L914" s="16">
        <v>0</v>
      </c>
      <c r="M914" s="16">
        <f t="shared" si="581"/>
        <v>0</v>
      </c>
      <c r="N914" s="16">
        <v>0</v>
      </c>
      <c r="O914" s="16">
        <v>0</v>
      </c>
      <c r="P914" s="16">
        <f t="shared" si="582"/>
        <v>0</v>
      </c>
      <c r="Q914" s="16">
        <v>0</v>
      </c>
      <c r="R914" s="16">
        <v>0</v>
      </c>
      <c r="S914" s="16">
        <f t="shared" si="583"/>
        <v>0</v>
      </c>
      <c r="T914" s="16">
        <v>0</v>
      </c>
      <c r="U914" s="16">
        <v>0</v>
      </c>
      <c r="V914" s="16">
        <f t="shared" si="584"/>
        <v>0</v>
      </c>
      <c r="W914" s="16">
        <v>0</v>
      </c>
      <c r="X914" s="16">
        <v>0</v>
      </c>
      <c r="Y914" s="2"/>
      <c r="Z914" s="2"/>
    </row>
    <row r="915" spans="1:26" s="8" customFormat="1" ht="16.5" thickTop="1" thickBot="1">
      <c r="A915" s="13" t="str">
        <f t="shared" si="540"/>
        <v>b</v>
      </c>
      <c r="B915" s="3"/>
      <c r="C915" s="10" t="s">
        <v>18</v>
      </c>
      <c r="D915" s="16">
        <f t="shared" si="578"/>
        <v>0</v>
      </c>
      <c r="E915" s="16">
        <v>0</v>
      </c>
      <c r="F915" s="16">
        <v>0</v>
      </c>
      <c r="G915" s="16">
        <f t="shared" si="579"/>
        <v>0</v>
      </c>
      <c r="H915" s="16">
        <v>0</v>
      </c>
      <c r="I915" s="16">
        <v>0</v>
      </c>
      <c r="J915" s="16">
        <f t="shared" si="580"/>
        <v>0</v>
      </c>
      <c r="K915" s="16">
        <v>0</v>
      </c>
      <c r="L915" s="16">
        <v>0</v>
      </c>
      <c r="M915" s="16">
        <f t="shared" si="581"/>
        <v>0</v>
      </c>
      <c r="N915" s="16">
        <v>0</v>
      </c>
      <c r="O915" s="16">
        <v>0</v>
      </c>
      <c r="P915" s="16">
        <f t="shared" si="582"/>
        <v>0</v>
      </c>
      <c r="Q915" s="16">
        <v>0</v>
      </c>
      <c r="R915" s="16">
        <v>0</v>
      </c>
      <c r="S915" s="16">
        <f t="shared" si="583"/>
        <v>0</v>
      </c>
      <c r="T915" s="16">
        <v>0</v>
      </c>
      <c r="U915" s="16">
        <v>0</v>
      </c>
      <c r="V915" s="16">
        <f t="shared" si="584"/>
        <v>0</v>
      </c>
      <c r="W915" s="16">
        <v>0</v>
      </c>
      <c r="X915" s="16">
        <v>0</v>
      </c>
      <c r="Y915" s="2"/>
      <c r="Z915" s="2"/>
    </row>
    <row r="916" spans="1:26" ht="61.5" thickTop="1" thickBot="1">
      <c r="A916" s="13" t="str">
        <f t="shared" si="540"/>
        <v>a</v>
      </c>
      <c r="B916" s="3" t="s">
        <v>83</v>
      </c>
      <c r="C916" s="6" t="s">
        <v>187</v>
      </c>
      <c r="D916" s="14">
        <f t="shared" si="578"/>
        <v>968101.46</v>
      </c>
      <c r="E916" s="14">
        <f>E919+E928+E929</f>
        <v>968101.46</v>
      </c>
      <c r="F916" s="14">
        <f>F919+F928+F929</f>
        <v>0</v>
      </c>
      <c r="G916" s="14">
        <f t="shared" si="579"/>
        <v>1350000</v>
      </c>
      <c r="H916" s="14">
        <f>H919+H928+H929</f>
        <v>1350000</v>
      </c>
      <c r="I916" s="14">
        <f>I919+I928+I929</f>
        <v>0</v>
      </c>
      <c r="J916" s="14">
        <f t="shared" si="580"/>
        <v>1349800</v>
      </c>
      <c r="K916" s="14">
        <f>K919+K928+K929</f>
        <v>1349800</v>
      </c>
      <c r="L916" s="14">
        <f>L919+L928+L929</f>
        <v>0</v>
      </c>
      <c r="M916" s="14">
        <f t="shared" si="581"/>
        <v>0</v>
      </c>
      <c r="N916" s="14">
        <f>N919+N928+N929</f>
        <v>0</v>
      </c>
      <c r="O916" s="14">
        <f>O919+O928+O929</f>
        <v>0</v>
      </c>
      <c r="P916" s="14">
        <f t="shared" si="582"/>
        <v>0</v>
      </c>
      <c r="Q916" s="14">
        <f>Q919+Q928+Q929</f>
        <v>0</v>
      </c>
      <c r="R916" s="14">
        <f>R919+R928+R929</f>
        <v>0</v>
      </c>
      <c r="S916" s="14">
        <f t="shared" si="583"/>
        <v>0</v>
      </c>
      <c r="T916" s="14">
        <f>T919+T928+T929</f>
        <v>0</v>
      </c>
      <c r="U916" s="14">
        <f>U919+U928+U929</f>
        <v>0</v>
      </c>
      <c r="V916" s="14">
        <f t="shared" si="584"/>
        <v>0</v>
      </c>
      <c r="W916" s="14">
        <f>W919+W928+W929</f>
        <v>0</v>
      </c>
      <c r="X916" s="14">
        <f>X919+X928+X929</f>
        <v>0</v>
      </c>
      <c r="Y916" s="5" t="s">
        <v>174</v>
      </c>
      <c r="Z916" s="5" t="s">
        <v>151</v>
      </c>
    </row>
    <row r="917" spans="1:26" s="8" customFormat="1" ht="16.5" thickTop="1" thickBot="1">
      <c r="A917" s="13" t="str">
        <f t="shared" si="540"/>
        <v>b</v>
      </c>
      <c r="B917" s="3"/>
      <c r="C917" s="9" t="s">
        <v>12</v>
      </c>
      <c r="D917" s="15">
        <f t="shared" si="578"/>
        <v>0</v>
      </c>
      <c r="E917" s="15">
        <v>0</v>
      </c>
      <c r="F917" s="15">
        <v>0</v>
      </c>
      <c r="G917" s="15">
        <f t="shared" si="579"/>
        <v>0</v>
      </c>
      <c r="H917" s="15">
        <v>0</v>
      </c>
      <c r="I917" s="15">
        <v>0</v>
      </c>
      <c r="J917" s="15">
        <f t="shared" si="580"/>
        <v>0</v>
      </c>
      <c r="K917" s="15">
        <v>0</v>
      </c>
      <c r="L917" s="15">
        <v>0</v>
      </c>
      <c r="M917" s="15">
        <f t="shared" si="581"/>
        <v>0</v>
      </c>
      <c r="N917" s="15">
        <v>0</v>
      </c>
      <c r="O917" s="15">
        <v>0</v>
      </c>
      <c r="P917" s="15">
        <f t="shared" si="582"/>
        <v>0</v>
      </c>
      <c r="Q917" s="15">
        <v>0</v>
      </c>
      <c r="R917" s="15">
        <v>0</v>
      </c>
      <c r="S917" s="15">
        <f t="shared" si="583"/>
        <v>0</v>
      </c>
      <c r="T917" s="15">
        <v>0</v>
      </c>
      <c r="U917" s="15">
        <v>0</v>
      </c>
      <c r="V917" s="15">
        <f t="shared" si="584"/>
        <v>0</v>
      </c>
      <c r="W917" s="15">
        <v>0</v>
      </c>
      <c r="X917" s="15">
        <v>0</v>
      </c>
      <c r="Y917" s="5"/>
      <c r="Z917" s="5"/>
    </row>
    <row r="918" spans="1:26" ht="16.5" thickTop="1" thickBot="1">
      <c r="A918" s="13" t="str">
        <f t="shared" si="540"/>
        <v>a</v>
      </c>
      <c r="B918" s="3" t="s">
        <v>0</v>
      </c>
      <c r="C918" s="9" t="s">
        <v>13</v>
      </c>
      <c r="D918" s="15">
        <f t="shared" si="578"/>
        <v>32</v>
      </c>
      <c r="E918" s="15">
        <v>32</v>
      </c>
      <c r="F918" s="15">
        <v>0</v>
      </c>
      <c r="G918" s="15">
        <f t="shared" si="579"/>
        <v>31</v>
      </c>
      <c r="H918" s="15">
        <v>31</v>
      </c>
      <c r="I918" s="15">
        <v>0</v>
      </c>
      <c r="J918" s="15">
        <f t="shared" si="580"/>
        <v>0</v>
      </c>
      <c r="K918" s="15">
        <v>0</v>
      </c>
      <c r="L918" s="15">
        <v>0</v>
      </c>
      <c r="M918" s="15">
        <f t="shared" si="581"/>
        <v>0</v>
      </c>
      <c r="N918" s="15">
        <v>0</v>
      </c>
      <c r="O918" s="15">
        <v>0</v>
      </c>
      <c r="P918" s="15">
        <f t="shared" si="582"/>
        <v>0</v>
      </c>
      <c r="Q918" s="15">
        <v>0</v>
      </c>
      <c r="R918" s="15">
        <v>0</v>
      </c>
      <c r="S918" s="15">
        <f t="shared" si="583"/>
        <v>0</v>
      </c>
      <c r="T918" s="15">
        <v>0</v>
      </c>
      <c r="U918" s="15">
        <v>0</v>
      </c>
      <c r="V918" s="15">
        <f t="shared" si="584"/>
        <v>0</v>
      </c>
      <c r="W918" s="15">
        <v>0</v>
      </c>
      <c r="X918" s="15">
        <v>0</v>
      </c>
      <c r="Y918" s="2"/>
      <c r="Z918" s="2"/>
    </row>
    <row r="919" spans="1:26" ht="16.5" thickTop="1" thickBot="1">
      <c r="A919" s="13" t="str">
        <f t="shared" si="540"/>
        <v>a</v>
      </c>
      <c r="B919" s="3" t="s">
        <v>0</v>
      </c>
      <c r="C919" s="10" t="s">
        <v>14</v>
      </c>
      <c r="D919" s="16">
        <f t="shared" si="578"/>
        <v>968101.46</v>
      </c>
      <c r="E919" s="16">
        <f>E920+E921+E922+E923+E924+E925</f>
        <v>968101.46</v>
      </c>
      <c r="F919" s="16">
        <f>F920+F921+F922+F923+F924+F925</f>
        <v>0</v>
      </c>
      <c r="G919" s="16">
        <f t="shared" si="579"/>
        <v>1350000</v>
      </c>
      <c r="H919" s="16">
        <f>H920+H921+H922+H923+H924+H925</f>
        <v>1350000</v>
      </c>
      <c r="I919" s="16">
        <f>I920+I921+I922+I923+I924+I925</f>
        <v>0</v>
      </c>
      <c r="J919" s="16">
        <f t="shared" si="580"/>
        <v>1349800</v>
      </c>
      <c r="K919" s="16">
        <f>K920+K921+K922+K923+K924+K925</f>
        <v>1349800</v>
      </c>
      <c r="L919" s="16">
        <f>L920+L921+L922+L923+L924+L925</f>
        <v>0</v>
      </c>
      <c r="M919" s="16">
        <f t="shared" si="581"/>
        <v>0</v>
      </c>
      <c r="N919" s="16">
        <f>N920+N921+N922+N923+N924+N925</f>
        <v>0</v>
      </c>
      <c r="O919" s="16">
        <f>O920+O921+O922+O923+O924+O925</f>
        <v>0</v>
      </c>
      <c r="P919" s="16">
        <f t="shared" si="582"/>
        <v>0</v>
      </c>
      <c r="Q919" s="16">
        <f>Q920+Q921+Q922+Q923+Q924+Q925</f>
        <v>0</v>
      </c>
      <c r="R919" s="16">
        <f>R920+R921+R922+R923+R924+R925</f>
        <v>0</v>
      </c>
      <c r="S919" s="16">
        <f t="shared" si="583"/>
        <v>0</v>
      </c>
      <c r="T919" s="16">
        <f>T920+T921+T922+T923+T924+T925</f>
        <v>0</v>
      </c>
      <c r="U919" s="16">
        <f>U920+U921+U922+U923+U924+U925</f>
        <v>0</v>
      </c>
      <c r="V919" s="16">
        <f t="shared" si="584"/>
        <v>0</v>
      </c>
      <c r="W919" s="16">
        <f>W920+W921+W922+W923+W924+W925</f>
        <v>0</v>
      </c>
      <c r="X919" s="16">
        <f>X920+X921+X922+X923+X924+X925</f>
        <v>0</v>
      </c>
      <c r="Y919" s="2"/>
      <c r="Z919" s="2"/>
    </row>
    <row r="920" spans="1:26" s="8" customFormat="1" ht="16.5" thickTop="1" thickBot="1">
      <c r="A920" s="13" t="str">
        <f t="shared" si="540"/>
        <v>b</v>
      </c>
      <c r="B920" s="3"/>
      <c r="C920" s="4" t="s">
        <v>182</v>
      </c>
      <c r="D920" s="17">
        <f t="shared" si="578"/>
        <v>0</v>
      </c>
      <c r="E920" s="17"/>
      <c r="F920" s="17"/>
      <c r="G920" s="17">
        <f t="shared" si="579"/>
        <v>0</v>
      </c>
      <c r="H920" s="17"/>
      <c r="I920" s="17"/>
      <c r="J920" s="17">
        <f t="shared" si="580"/>
        <v>0</v>
      </c>
      <c r="K920" s="17"/>
      <c r="L920" s="17"/>
      <c r="M920" s="17">
        <f t="shared" si="581"/>
        <v>0</v>
      </c>
      <c r="N920" s="17"/>
      <c r="O920" s="17"/>
      <c r="P920" s="17">
        <f t="shared" si="582"/>
        <v>0</v>
      </c>
      <c r="Q920" s="17"/>
      <c r="R920" s="17"/>
      <c r="S920" s="17">
        <f t="shared" si="583"/>
        <v>0</v>
      </c>
      <c r="T920" s="17"/>
      <c r="U920" s="17"/>
      <c r="V920" s="17">
        <f t="shared" si="584"/>
        <v>0</v>
      </c>
      <c r="W920" s="17"/>
      <c r="X920" s="17"/>
      <c r="Y920" s="2"/>
      <c r="Z920" s="2"/>
    </row>
    <row r="921" spans="1:26" ht="16.5" thickTop="1" thickBot="1">
      <c r="A921" s="13" t="str">
        <f t="shared" si="540"/>
        <v>a</v>
      </c>
      <c r="B921" s="3" t="s">
        <v>0</v>
      </c>
      <c r="C921" s="4" t="s">
        <v>133</v>
      </c>
      <c r="D921" s="17">
        <f t="shared" si="578"/>
        <v>968101.46</v>
      </c>
      <c r="E921" s="17">
        <v>968101.46</v>
      </c>
      <c r="F921" s="17"/>
      <c r="G921" s="17">
        <f t="shared" si="579"/>
        <v>1350000</v>
      </c>
      <c r="H921" s="17">
        <v>1350000</v>
      </c>
      <c r="I921" s="17"/>
      <c r="J921" s="17">
        <f t="shared" si="580"/>
        <v>1349800</v>
      </c>
      <c r="K921" s="17">
        <v>1349800</v>
      </c>
      <c r="L921" s="17"/>
      <c r="M921" s="17">
        <f t="shared" si="581"/>
        <v>0</v>
      </c>
      <c r="N921" s="17"/>
      <c r="O921" s="17"/>
      <c r="P921" s="17">
        <f t="shared" si="582"/>
        <v>0</v>
      </c>
      <c r="Q921" s="17"/>
      <c r="R921" s="17"/>
      <c r="S921" s="17">
        <f t="shared" si="583"/>
        <v>0</v>
      </c>
      <c r="T921" s="17"/>
      <c r="U921" s="17"/>
      <c r="V921" s="17">
        <f t="shared" si="584"/>
        <v>0</v>
      </c>
      <c r="W921" s="17"/>
      <c r="X921" s="17"/>
      <c r="Y921" s="2"/>
      <c r="Z921" s="2"/>
    </row>
    <row r="922" spans="1:26" s="8" customFormat="1" ht="16.5" thickTop="1" thickBot="1">
      <c r="A922" s="13" t="str">
        <f t="shared" si="540"/>
        <v>b</v>
      </c>
      <c r="B922" s="3"/>
      <c r="C922" s="4" t="s">
        <v>132</v>
      </c>
      <c r="D922" s="17">
        <f t="shared" si="578"/>
        <v>0</v>
      </c>
      <c r="E922" s="17"/>
      <c r="F922" s="17"/>
      <c r="G922" s="17">
        <f t="shared" si="579"/>
        <v>0</v>
      </c>
      <c r="H922" s="17"/>
      <c r="I922" s="17"/>
      <c r="J922" s="17">
        <f t="shared" si="580"/>
        <v>0</v>
      </c>
      <c r="K922" s="17"/>
      <c r="L922" s="17"/>
      <c r="M922" s="17">
        <f t="shared" si="581"/>
        <v>0</v>
      </c>
      <c r="N922" s="17"/>
      <c r="O922" s="17"/>
      <c r="P922" s="17">
        <f t="shared" si="582"/>
        <v>0</v>
      </c>
      <c r="Q922" s="17"/>
      <c r="R922" s="17"/>
      <c r="S922" s="17">
        <f t="shared" si="583"/>
        <v>0</v>
      </c>
      <c r="T922" s="17"/>
      <c r="U922" s="17"/>
      <c r="V922" s="17">
        <f t="shared" si="584"/>
        <v>0</v>
      </c>
      <c r="W922" s="17"/>
      <c r="X922" s="17"/>
      <c r="Y922" s="2"/>
      <c r="Z922" s="2"/>
    </row>
    <row r="923" spans="1:26" s="8" customFormat="1" ht="16.5" thickTop="1" thickBot="1">
      <c r="A923" s="13" t="str">
        <f t="shared" si="540"/>
        <v>b</v>
      </c>
      <c r="B923" s="3"/>
      <c r="C923" s="4" t="s">
        <v>148</v>
      </c>
      <c r="D923" s="17">
        <f t="shared" si="578"/>
        <v>0</v>
      </c>
      <c r="E923" s="17"/>
      <c r="F923" s="17"/>
      <c r="G923" s="17">
        <f t="shared" si="579"/>
        <v>0</v>
      </c>
      <c r="H923" s="17"/>
      <c r="I923" s="17"/>
      <c r="J923" s="17">
        <f t="shared" si="580"/>
        <v>0</v>
      </c>
      <c r="K923" s="17"/>
      <c r="L923" s="17"/>
      <c r="M923" s="17">
        <f t="shared" si="581"/>
        <v>0</v>
      </c>
      <c r="N923" s="17"/>
      <c r="O923" s="17"/>
      <c r="P923" s="17">
        <f t="shared" si="582"/>
        <v>0</v>
      </c>
      <c r="Q923" s="17"/>
      <c r="R923" s="17"/>
      <c r="S923" s="17">
        <f t="shared" si="583"/>
        <v>0</v>
      </c>
      <c r="T923" s="17"/>
      <c r="U923" s="17"/>
      <c r="V923" s="17">
        <f t="shared" si="584"/>
        <v>0</v>
      </c>
      <c r="W923" s="17"/>
      <c r="X923" s="17"/>
      <c r="Y923" s="2"/>
      <c r="Z923" s="2"/>
    </row>
    <row r="924" spans="1:26" s="8" customFormat="1" ht="16.5" thickTop="1" thickBot="1">
      <c r="A924" s="13" t="str">
        <f t="shared" si="540"/>
        <v>b</v>
      </c>
      <c r="B924" s="3"/>
      <c r="C924" s="4" t="s">
        <v>134</v>
      </c>
      <c r="D924" s="17">
        <f t="shared" si="578"/>
        <v>0</v>
      </c>
      <c r="E924" s="17"/>
      <c r="F924" s="17"/>
      <c r="G924" s="17">
        <f t="shared" si="579"/>
        <v>0</v>
      </c>
      <c r="H924" s="17"/>
      <c r="I924" s="17"/>
      <c r="J924" s="17">
        <f t="shared" si="580"/>
        <v>0</v>
      </c>
      <c r="K924" s="17"/>
      <c r="L924" s="17"/>
      <c r="M924" s="17">
        <f t="shared" si="581"/>
        <v>0</v>
      </c>
      <c r="N924" s="17"/>
      <c r="O924" s="17"/>
      <c r="P924" s="17">
        <f t="shared" si="582"/>
        <v>0</v>
      </c>
      <c r="Q924" s="17"/>
      <c r="R924" s="17"/>
      <c r="S924" s="17">
        <f t="shared" si="583"/>
        <v>0</v>
      </c>
      <c r="T924" s="17"/>
      <c r="U924" s="17"/>
      <c r="V924" s="17">
        <f t="shared" si="584"/>
        <v>0</v>
      </c>
      <c r="W924" s="17"/>
      <c r="X924" s="17"/>
      <c r="Y924" s="2"/>
      <c r="Z924" s="2"/>
    </row>
    <row r="925" spans="1:26" s="8" customFormat="1" ht="16.5" thickTop="1" thickBot="1">
      <c r="A925" s="13" t="str">
        <f t="shared" si="540"/>
        <v>b</v>
      </c>
      <c r="B925" s="3"/>
      <c r="C925" s="4" t="s">
        <v>129</v>
      </c>
      <c r="D925" s="17">
        <f t="shared" si="578"/>
        <v>0</v>
      </c>
      <c r="E925" s="17">
        <f>E926+E927</f>
        <v>0</v>
      </c>
      <c r="F925" s="17">
        <f>F926+F927</f>
        <v>0</v>
      </c>
      <c r="G925" s="17">
        <f t="shared" si="579"/>
        <v>0</v>
      </c>
      <c r="H925" s="17">
        <f>H926+H927</f>
        <v>0</v>
      </c>
      <c r="I925" s="17">
        <f>I926+I927</f>
        <v>0</v>
      </c>
      <c r="J925" s="17">
        <f t="shared" si="580"/>
        <v>0</v>
      </c>
      <c r="K925" s="17">
        <f>K926+K927</f>
        <v>0</v>
      </c>
      <c r="L925" s="17">
        <f>L926+L927</f>
        <v>0</v>
      </c>
      <c r="M925" s="17">
        <f t="shared" si="581"/>
        <v>0</v>
      </c>
      <c r="N925" s="17">
        <f>N926+N927</f>
        <v>0</v>
      </c>
      <c r="O925" s="17">
        <f>O926+O927</f>
        <v>0</v>
      </c>
      <c r="P925" s="17">
        <f t="shared" si="582"/>
        <v>0</v>
      </c>
      <c r="Q925" s="17">
        <f>Q926+Q927</f>
        <v>0</v>
      </c>
      <c r="R925" s="17">
        <f>R926+R927</f>
        <v>0</v>
      </c>
      <c r="S925" s="17">
        <f t="shared" si="583"/>
        <v>0</v>
      </c>
      <c r="T925" s="17">
        <f>T926+T927</f>
        <v>0</v>
      </c>
      <c r="U925" s="17">
        <f>U926+U927</f>
        <v>0</v>
      </c>
      <c r="V925" s="17">
        <f t="shared" si="584"/>
        <v>0</v>
      </c>
      <c r="W925" s="17">
        <f>W926+W927</f>
        <v>0</v>
      </c>
      <c r="X925" s="17">
        <f>X926+X927</f>
        <v>0</v>
      </c>
      <c r="Y925" s="2"/>
      <c r="Z925" s="2"/>
    </row>
    <row r="926" spans="1:26" s="8" customFormat="1" ht="27" thickTop="1" thickBot="1">
      <c r="A926" s="13" t="str">
        <f t="shared" si="540"/>
        <v>b</v>
      </c>
      <c r="B926" s="3"/>
      <c r="C926" s="11" t="s">
        <v>15</v>
      </c>
      <c r="D926" s="19">
        <f t="shared" si="578"/>
        <v>0</v>
      </c>
      <c r="E926" s="19"/>
      <c r="F926" s="19"/>
      <c r="G926" s="19">
        <f t="shared" si="579"/>
        <v>0</v>
      </c>
      <c r="H926" s="19"/>
      <c r="I926" s="19"/>
      <c r="J926" s="19">
        <f t="shared" si="580"/>
        <v>0</v>
      </c>
      <c r="K926" s="19"/>
      <c r="L926" s="19"/>
      <c r="M926" s="19">
        <f t="shared" si="581"/>
        <v>0</v>
      </c>
      <c r="N926" s="19"/>
      <c r="O926" s="19"/>
      <c r="P926" s="19">
        <f t="shared" si="582"/>
        <v>0</v>
      </c>
      <c r="Q926" s="19"/>
      <c r="R926" s="19"/>
      <c r="S926" s="19">
        <f t="shared" si="583"/>
        <v>0</v>
      </c>
      <c r="T926" s="19"/>
      <c r="U926" s="19"/>
      <c r="V926" s="19">
        <f t="shared" si="584"/>
        <v>0</v>
      </c>
      <c r="W926" s="19"/>
      <c r="X926" s="19"/>
      <c r="Y926" s="2"/>
      <c r="Z926" s="2"/>
    </row>
    <row r="927" spans="1:26" s="8" customFormat="1" ht="27" thickTop="1" thickBot="1">
      <c r="A927" s="13" t="str">
        <f t="shared" si="540"/>
        <v>b</v>
      </c>
      <c r="B927" s="3"/>
      <c r="C927" s="11" t="s">
        <v>16</v>
      </c>
      <c r="D927" s="19">
        <f t="shared" si="578"/>
        <v>0</v>
      </c>
      <c r="E927" s="19"/>
      <c r="F927" s="19"/>
      <c r="G927" s="19">
        <f t="shared" si="579"/>
        <v>0</v>
      </c>
      <c r="H927" s="19"/>
      <c r="I927" s="19"/>
      <c r="J927" s="19">
        <f t="shared" si="580"/>
        <v>0</v>
      </c>
      <c r="K927" s="19"/>
      <c r="L927" s="19"/>
      <c r="M927" s="19">
        <f t="shared" si="581"/>
        <v>0</v>
      </c>
      <c r="N927" s="19"/>
      <c r="O927" s="19"/>
      <c r="P927" s="19">
        <f t="shared" si="582"/>
        <v>0</v>
      </c>
      <c r="Q927" s="19"/>
      <c r="R927" s="19"/>
      <c r="S927" s="19">
        <f t="shared" si="583"/>
        <v>0</v>
      </c>
      <c r="T927" s="19"/>
      <c r="U927" s="19"/>
      <c r="V927" s="19">
        <f t="shared" si="584"/>
        <v>0</v>
      </c>
      <c r="W927" s="19"/>
      <c r="X927" s="19"/>
      <c r="Y927" s="2"/>
      <c r="Z927" s="2"/>
    </row>
    <row r="928" spans="1:26" s="8" customFormat="1" ht="16.5" thickTop="1" thickBot="1">
      <c r="A928" s="13" t="str">
        <f t="shared" si="540"/>
        <v>b</v>
      </c>
      <c r="B928" s="3"/>
      <c r="C928" s="10" t="s">
        <v>17</v>
      </c>
      <c r="D928" s="16">
        <f t="shared" si="578"/>
        <v>0</v>
      </c>
      <c r="E928" s="16">
        <v>0</v>
      </c>
      <c r="F928" s="16">
        <v>0</v>
      </c>
      <c r="G928" s="16">
        <f t="shared" si="579"/>
        <v>0</v>
      </c>
      <c r="H928" s="16">
        <v>0</v>
      </c>
      <c r="I928" s="16">
        <v>0</v>
      </c>
      <c r="J928" s="16">
        <f t="shared" si="580"/>
        <v>0</v>
      </c>
      <c r="K928" s="16">
        <v>0</v>
      </c>
      <c r="L928" s="16">
        <v>0</v>
      </c>
      <c r="M928" s="16">
        <f t="shared" si="581"/>
        <v>0</v>
      </c>
      <c r="N928" s="16">
        <v>0</v>
      </c>
      <c r="O928" s="16">
        <v>0</v>
      </c>
      <c r="P928" s="16">
        <f t="shared" si="582"/>
        <v>0</v>
      </c>
      <c r="Q928" s="16">
        <v>0</v>
      </c>
      <c r="R928" s="16">
        <v>0</v>
      </c>
      <c r="S928" s="16">
        <f t="shared" si="583"/>
        <v>0</v>
      </c>
      <c r="T928" s="16">
        <v>0</v>
      </c>
      <c r="U928" s="16">
        <v>0</v>
      </c>
      <c r="V928" s="16">
        <f t="shared" si="584"/>
        <v>0</v>
      </c>
      <c r="W928" s="16">
        <v>0</v>
      </c>
      <c r="X928" s="16">
        <v>0</v>
      </c>
      <c r="Y928" s="2"/>
      <c r="Z928" s="2"/>
    </row>
    <row r="929" spans="1:26" s="8" customFormat="1" ht="16.5" thickTop="1" thickBot="1">
      <c r="A929" s="13" t="str">
        <f t="shared" si="540"/>
        <v>b</v>
      </c>
      <c r="B929" s="3"/>
      <c r="C929" s="10" t="s">
        <v>18</v>
      </c>
      <c r="D929" s="16">
        <f t="shared" si="578"/>
        <v>0</v>
      </c>
      <c r="E929" s="16">
        <v>0</v>
      </c>
      <c r="F929" s="16">
        <v>0</v>
      </c>
      <c r="G929" s="16">
        <f t="shared" si="579"/>
        <v>0</v>
      </c>
      <c r="H929" s="16">
        <v>0</v>
      </c>
      <c r="I929" s="16">
        <v>0</v>
      </c>
      <c r="J929" s="16">
        <f t="shared" si="580"/>
        <v>0</v>
      </c>
      <c r="K929" s="16">
        <v>0</v>
      </c>
      <c r="L929" s="16">
        <v>0</v>
      </c>
      <c r="M929" s="16">
        <f t="shared" si="581"/>
        <v>0</v>
      </c>
      <c r="N929" s="16">
        <v>0</v>
      </c>
      <c r="O929" s="16">
        <v>0</v>
      </c>
      <c r="P929" s="16">
        <f t="shared" si="582"/>
        <v>0</v>
      </c>
      <c r="Q929" s="16">
        <v>0</v>
      </c>
      <c r="R929" s="16">
        <v>0</v>
      </c>
      <c r="S929" s="16">
        <f t="shared" si="583"/>
        <v>0</v>
      </c>
      <c r="T929" s="16">
        <v>0</v>
      </c>
      <c r="U929" s="16">
        <v>0</v>
      </c>
      <c r="V929" s="16">
        <f t="shared" si="584"/>
        <v>0</v>
      </c>
      <c r="W929" s="16">
        <v>0</v>
      </c>
      <c r="X929" s="16">
        <v>0</v>
      </c>
      <c r="Y929" s="2"/>
      <c r="Z929" s="2"/>
    </row>
    <row r="930" spans="1:26" ht="46.5" thickTop="1" thickBot="1">
      <c r="A930" s="13" t="str">
        <f t="shared" si="540"/>
        <v>a</v>
      </c>
      <c r="B930" s="3" t="s">
        <v>84</v>
      </c>
      <c r="C930" s="6" t="s">
        <v>186</v>
      </c>
      <c r="D930" s="14">
        <f t="shared" si="578"/>
        <v>1057735.54</v>
      </c>
      <c r="E930" s="14">
        <f>E933+E942+E943</f>
        <v>1057735.54</v>
      </c>
      <c r="F930" s="14">
        <f>F933+F942+F943</f>
        <v>0</v>
      </c>
      <c r="G930" s="14">
        <f t="shared" si="579"/>
        <v>1660000</v>
      </c>
      <c r="H930" s="14">
        <f>H933+H942+H943</f>
        <v>1660000</v>
      </c>
      <c r="I930" s="14">
        <f>I933+I942+I943</f>
        <v>0</v>
      </c>
      <c r="J930" s="14">
        <f t="shared" si="580"/>
        <v>1660000</v>
      </c>
      <c r="K930" s="14">
        <f>K933+K942+K943</f>
        <v>1660000</v>
      </c>
      <c r="L930" s="14">
        <f>L933+L942+L943</f>
        <v>0</v>
      </c>
      <c r="M930" s="14">
        <f t="shared" si="581"/>
        <v>0</v>
      </c>
      <c r="N930" s="14">
        <f>N933+N942+N943</f>
        <v>0</v>
      </c>
      <c r="O930" s="14">
        <f>O933+O942+O943</f>
        <v>0</v>
      </c>
      <c r="P930" s="14">
        <f t="shared" si="582"/>
        <v>0</v>
      </c>
      <c r="Q930" s="14">
        <f>Q933+Q942+Q943</f>
        <v>0</v>
      </c>
      <c r="R930" s="14">
        <f>R933+R942+R943</f>
        <v>0</v>
      </c>
      <c r="S930" s="14">
        <f t="shared" si="583"/>
        <v>0</v>
      </c>
      <c r="T930" s="14">
        <f>T933+T942+T943</f>
        <v>0</v>
      </c>
      <c r="U930" s="14">
        <f>U933+U942+U943</f>
        <v>0</v>
      </c>
      <c r="V930" s="14">
        <f t="shared" si="584"/>
        <v>0</v>
      </c>
      <c r="W930" s="14">
        <f>W933+W942+W943</f>
        <v>0</v>
      </c>
      <c r="X930" s="14">
        <f>X933+X942+X943</f>
        <v>0</v>
      </c>
      <c r="Y930" s="5" t="s">
        <v>174</v>
      </c>
      <c r="Z930" s="5" t="s">
        <v>151</v>
      </c>
    </row>
    <row r="931" spans="1:26" s="8" customFormat="1" ht="16.5" thickTop="1" thickBot="1">
      <c r="A931" s="13" t="str">
        <f t="shared" si="540"/>
        <v>b</v>
      </c>
      <c r="B931" s="3"/>
      <c r="C931" s="9" t="s">
        <v>12</v>
      </c>
      <c r="D931" s="15">
        <f t="shared" si="578"/>
        <v>0</v>
      </c>
      <c r="E931" s="15">
        <v>0</v>
      </c>
      <c r="F931" s="15">
        <v>0</v>
      </c>
      <c r="G931" s="15">
        <f t="shared" si="579"/>
        <v>0</v>
      </c>
      <c r="H931" s="15">
        <v>0</v>
      </c>
      <c r="I931" s="15">
        <v>0</v>
      </c>
      <c r="J931" s="15">
        <f t="shared" si="580"/>
        <v>0</v>
      </c>
      <c r="K931" s="15">
        <v>0</v>
      </c>
      <c r="L931" s="15">
        <v>0</v>
      </c>
      <c r="M931" s="15">
        <f t="shared" si="581"/>
        <v>0</v>
      </c>
      <c r="N931" s="15">
        <v>0</v>
      </c>
      <c r="O931" s="15">
        <v>0</v>
      </c>
      <c r="P931" s="15">
        <f t="shared" si="582"/>
        <v>0</v>
      </c>
      <c r="Q931" s="15">
        <v>0</v>
      </c>
      <c r="R931" s="15">
        <v>0</v>
      </c>
      <c r="S931" s="15">
        <f t="shared" si="583"/>
        <v>0</v>
      </c>
      <c r="T931" s="15">
        <v>0</v>
      </c>
      <c r="U931" s="15">
        <v>0</v>
      </c>
      <c r="V931" s="15">
        <f t="shared" si="584"/>
        <v>0</v>
      </c>
      <c r="W931" s="15">
        <v>0</v>
      </c>
      <c r="X931" s="15">
        <v>0</v>
      </c>
      <c r="Y931" s="5"/>
      <c r="Z931" s="5"/>
    </row>
    <row r="932" spans="1:26" s="8" customFormat="1" ht="16.5" thickTop="1" thickBot="1">
      <c r="A932" s="13" t="str">
        <f t="shared" ref="A932:A995" si="585">IF((D932+E932+F932+G932+H932+I932+J932+K932+L932+P932+Q932+R932+V932+W932+X932)&gt;0,"a","b")</f>
        <v>b</v>
      </c>
      <c r="B932" s="3"/>
      <c r="C932" s="9" t="s">
        <v>13</v>
      </c>
      <c r="D932" s="15">
        <f t="shared" si="578"/>
        <v>0</v>
      </c>
      <c r="E932" s="15">
        <v>0</v>
      </c>
      <c r="F932" s="15">
        <v>0</v>
      </c>
      <c r="G932" s="15">
        <f t="shared" si="579"/>
        <v>0</v>
      </c>
      <c r="H932" s="15">
        <v>0</v>
      </c>
      <c r="I932" s="15">
        <v>0</v>
      </c>
      <c r="J932" s="15">
        <f t="shared" si="580"/>
        <v>0</v>
      </c>
      <c r="K932" s="15">
        <v>0</v>
      </c>
      <c r="L932" s="15">
        <v>0</v>
      </c>
      <c r="M932" s="15">
        <f t="shared" si="581"/>
        <v>0</v>
      </c>
      <c r="N932" s="15">
        <v>0</v>
      </c>
      <c r="O932" s="15">
        <v>0</v>
      </c>
      <c r="P932" s="15">
        <f t="shared" si="582"/>
        <v>0</v>
      </c>
      <c r="Q932" s="15">
        <v>0</v>
      </c>
      <c r="R932" s="15">
        <v>0</v>
      </c>
      <c r="S932" s="15">
        <f t="shared" si="583"/>
        <v>0</v>
      </c>
      <c r="T932" s="15">
        <v>0</v>
      </c>
      <c r="U932" s="15">
        <v>0</v>
      </c>
      <c r="V932" s="15">
        <f t="shared" si="584"/>
        <v>0</v>
      </c>
      <c r="W932" s="15">
        <v>0</v>
      </c>
      <c r="X932" s="15">
        <v>0</v>
      </c>
      <c r="Y932" s="5"/>
      <c r="Z932" s="5"/>
    </row>
    <row r="933" spans="1:26" ht="16.5" thickTop="1" thickBot="1">
      <c r="A933" s="13" t="str">
        <f t="shared" si="585"/>
        <v>a</v>
      </c>
      <c r="B933" s="3" t="s">
        <v>0</v>
      </c>
      <c r="C933" s="10" t="s">
        <v>14</v>
      </c>
      <c r="D933" s="16">
        <f t="shared" si="578"/>
        <v>1057735.54</v>
      </c>
      <c r="E933" s="16">
        <f>E934+E935+E936+E937+E938+E939</f>
        <v>1057735.54</v>
      </c>
      <c r="F933" s="16">
        <f>F934+F935+F936+F937+F938+F939</f>
        <v>0</v>
      </c>
      <c r="G933" s="16">
        <f t="shared" si="579"/>
        <v>1660000</v>
      </c>
      <c r="H933" s="16">
        <f>H934+H935+H936+H937+H938+H939</f>
        <v>1660000</v>
      </c>
      <c r="I933" s="16">
        <f>I934+I935+I936+I937+I938+I939</f>
        <v>0</v>
      </c>
      <c r="J933" s="16">
        <f t="shared" si="580"/>
        <v>1660000</v>
      </c>
      <c r="K933" s="16">
        <f>K934+K935+K936+K937+K938+K939</f>
        <v>1660000</v>
      </c>
      <c r="L933" s="16">
        <f>L934+L935+L936+L937+L938+L939</f>
        <v>0</v>
      </c>
      <c r="M933" s="16">
        <f t="shared" si="581"/>
        <v>0</v>
      </c>
      <c r="N933" s="16">
        <f>N934+N935+N936+N937+N938+N939</f>
        <v>0</v>
      </c>
      <c r="O933" s="16">
        <f>O934+O935+O936+O937+O938+O939</f>
        <v>0</v>
      </c>
      <c r="P933" s="16">
        <f t="shared" si="582"/>
        <v>0</v>
      </c>
      <c r="Q933" s="16">
        <f>Q934+Q935+Q936+Q937+Q938+Q939</f>
        <v>0</v>
      </c>
      <c r="R933" s="16">
        <f>R934+R935+R936+R937+R938+R939</f>
        <v>0</v>
      </c>
      <c r="S933" s="16">
        <f t="shared" si="583"/>
        <v>0</v>
      </c>
      <c r="T933" s="16">
        <f>T934+T935+T936+T937+T938+T939</f>
        <v>0</v>
      </c>
      <c r="U933" s="16">
        <f>U934+U935+U936+U937+U938+U939</f>
        <v>0</v>
      </c>
      <c r="V933" s="16">
        <f t="shared" si="584"/>
        <v>0</v>
      </c>
      <c r="W933" s="16">
        <f>W934+W935+W936+W937+W938+W939</f>
        <v>0</v>
      </c>
      <c r="X933" s="16">
        <f>X934+X935+X936+X937+X938+X939</f>
        <v>0</v>
      </c>
      <c r="Y933" s="2"/>
      <c r="Z933" s="2"/>
    </row>
    <row r="934" spans="1:26" ht="16.5" thickTop="1" thickBot="1">
      <c r="A934" s="13" t="str">
        <f t="shared" si="585"/>
        <v>b</v>
      </c>
      <c r="B934" s="3" t="s">
        <v>0</v>
      </c>
      <c r="C934" s="4" t="s">
        <v>182</v>
      </c>
      <c r="D934" s="17">
        <f t="shared" si="578"/>
        <v>0</v>
      </c>
      <c r="E934" s="17"/>
      <c r="F934" s="17"/>
      <c r="G934" s="17">
        <f t="shared" si="579"/>
        <v>0</v>
      </c>
      <c r="H934" s="17"/>
      <c r="I934" s="17"/>
      <c r="J934" s="17">
        <f t="shared" si="580"/>
        <v>0</v>
      </c>
      <c r="K934" s="17"/>
      <c r="L934" s="17"/>
      <c r="M934" s="17">
        <f t="shared" si="581"/>
        <v>0</v>
      </c>
      <c r="N934" s="17"/>
      <c r="O934" s="17"/>
      <c r="P934" s="17">
        <f t="shared" si="582"/>
        <v>0</v>
      </c>
      <c r="Q934" s="17"/>
      <c r="R934" s="17"/>
      <c r="S934" s="17">
        <f t="shared" si="583"/>
        <v>0</v>
      </c>
      <c r="T934" s="17"/>
      <c r="U934" s="17"/>
      <c r="V934" s="17">
        <f t="shared" si="584"/>
        <v>0</v>
      </c>
      <c r="W934" s="17"/>
      <c r="X934" s="17"/>
      <c r="Y934" s="2"/>
      <c r="Z934" s="2"/>
    </row>
    <row r="935" spans="1:26" ht="16.5" thickTop="1" thickBot="1">
      <c r="A935" s="13" t="str">
        <f t="shared" si="585"/>
        <v>a</v>
      </c>
      <c r="B935" s="3" t="s">
        <v>0</v>
      </c>
      <c r="C935" s="4" t="s">
        <v>133</v>
      </c>
      <c r="D935" s="17">
        <f t="shared" si="578"/>
        <v>782366.57</v>
      </c>
      <c r="E935" s="17">
        <v>782366.57</v>
      </c>
      <c r="F935" s="17"/>
      <c r="G935" s="17">
        <f t="shared" si="579"/>
        <v>1250000</v>
      </c>
      <c r="H935" s="17">
        <v>1250000</v>
      </c>
      <c r="I935" s="17"/>
      <c r="J935" s="17">
        <f t="shared" si="580"/>
        <v>1250000</v>
      </c>
      <c r="K935" s="17">
        <v>1250000</v>
      </c>
      <c r="L935" s="17"/>
      <c r="M935" s="17">
        <f t="shared" si="581"/>
        <v>0</v>
      </c>
      <c r="N935" s="17"/>
      <c r="O935" s="17"/>
      <c r="P935" s="17">
        <f t="shared" si="582"/>
        <v>0</v>
      </c>
      <c r="Q935" s="17"/>
      <c r="R935" s="17"/>
      <c r="S935" s="17">
        <f t="shared" si="583"/>
        <v>0</v>
      </c>
      <c r="T935" s="17"/>
      <c r="U935" s="17"/>
      <c r="V935" s="17">
        <f t="shared" si="584"/>
        <v>0</v>
      </c>
      <c r="W935" s="17"/>
      <c r="X935" s="17"/>
      <c r="Y935" s="2"/>
      <c r="Z935" s="2"/>
    </row>
    <row r="936" spans="1:26" s="8" customFormat="1" ht="16.5" thickTop="1" thickBot="1">
      <c r="A936" s="13" t="str">
        <f t="shared" si="585"/>
        <v>b</v>
      </c>
      <c r="B936" s="3"/>
      <c r="C936" s="4" t="s">
        <v>132</v>
      </c>
      <c r="D936" s="17">
        <f t="shared" si="578"/>
        <v>0</v>
      </c>
      <c r="E936" s="17"/>
      <c r="F936" s="17"/>
      <c r="G936" s="17">
        <f t="shared" si="579"/>
        <v>0</v>
      </c>
      <c r="H936" s="17"/>
      <c r="I936" s="17"/>
      <c r="J936" s="17">
        <f t="shared" si="580"/>
        <v>0</v>
      </c>
      <c r="K936" s="17"/>
      <c r="L936" s="17"/>
      <c r="M936" s="17">
        <f t="shared" si="581"/>
        <v>0</v>
      </c>
      <c r="N936" s="17"/>
      <c r="O936" s="17"/>
      <c r="P936" s="17">
        <f t="shared" si="582"/>
        <v>0</v>
      </c>
      <c r="Q936" s="17"/>
      <c r="R936" s="17"/>
      <c r="S936" s="17">
        <f t="shared" si="583"/>
        <v>0</v>
      </c>
      <c r="T936" s="17"/>
      <c r="U936" s="17"/>
      <c r="V936" s="17">
        <f t="shared" si="584"/>
        <v>0</v>
      </c>
      <c r="W936" s="17"/>
      <c r="X936" s="17"/>
      <c r="Y936" s="2"/>
      <c r="Z936" s="2"/>
    </row>
    <row r="937" spans="1:26" ht="16.5" thickTop="1" thickBot="1">
      <c r="A937" s="13" t="str">
        <f t="shared" si="585"/>
        <v>b</v>
      </c>
      <c r="B937" s="3" t="s">
        <v>0</v>
      </c>
      <c r="C937" s="4" t="s">
        <v>148</v>
      </c>
      <c r="D937" s="17">
        <f t="shared" si="578"/>
        <v>0</v>
      </c>
      <c r="E937" s="17"/>
      <c r="F937" s="17"/>
      <c r="G937" s="17">
        <f t="shared" si="579"/>
        <v>0</v>
      </c>
      <c r="H937" s="17"/>
      <c r="I937" s="17"/>
      <c r="J937" s="17">
        <f t="shared" si="580"/>
        <v>0</v>
      </c>
      <c r="K937" s="17"/>
      <c r="L937" s="17"/>
      <c r="M937" s="17">
        <f t="shared" si="581"/>
        <v>0</v>
      </c>
      <c r="N937" s="17"/>
      <c r="O937" s="17"/>
      <c r="P937" s="17">
        <f t="shared" si="582"/>
        <v>0</v>
      </c>
      <c r="Q937" s="17"/>
      <c r="R937" s="17"/>
      <c r="S937" s="17">
        <f t="shared" si="583"/>
        <v>0</v>
      </c>
      <c r="T937" s="17"/>
      <c r="U937" s="17"/>
      <c r="V937" s="17">
        <f t="shared" si="584"/>
        <v>0</v>
      </c>
      <c r="W937" s="17"/>
      <c r="X937" s="17"/>
      <c r="Y937" s="2"/>
      <c r="Z937" s="2"/>
    </row>
    <row r="938" spans="1:26" ht="16.5" thickTop="1" thickBot="1">
      <c r="A938" s="13" t="str">
        <f t="shared" si="585"/>
        <v>a</v>
      </c>
      <c r="B938" s="3" t="s">
        <v>0</v>
      </c>
      <c r="C938" s="4" t="s">
        <v>134</v>
      </c>
      <c r="D938" s="17">
        <f t="shared" si="578"/>
        <v>275368.96999999997</v>
      </c>
      <c r="E938" s="17">
        <v>275368.96999999997</v>
      </c>
      <c r="F938" s="17"/>
      <c r="G938" s="17">
        <f t="shared" si="579"/>
        <v>410000</v>
      </c>
      <c r="H938" s="17">
        <v>410000</v>
      </c>
      <c r="I938" s="17"/>
      <c r="J938" s="17">
        <f t="shared" si="580"/>
        <v>410000</v>
      </c>
      <c r="K938" s="17">
        <v>410000</v>
      </c>
      <c r="L938" s="17"/>
      <c r="M938" s="17">
        <f t="shared" si="581"/>
        <v>0</v>
      </c>
      <c r="N938" s="17"/>
      <c r="O938" s="17"/>
      <c r="P938" s="17">
        <f t="shared" si="582"/>
        <v>0</v>
      </c>
      <c r="Q938" s="17"/>
      <c r="R938" s="17"/>
      <c r="S938" s="17">
        <f t="shared" si="583"/>
        <v>0</v>
      </c>
      <c r="T938" s="17"/>
      <c r="U938" s="17"/>
      <c r="V938" s="17">
        <f t="shared" si="584"/>
        <v>0</v>
      </c>
      <c r="W938" s="17"/>
      <c r="X938" s="17"/>
      <c r="Y938" s="2"/>
      <c r="Z938" s="2"/>
    </row>
    <row r="939" spans="1:26" ht="16.5" thickTop="1" thickBot="1">
      <c r="A939" s="13" t="str">
        <f t="shared" si="585"/>
        <v>b</v>
      </c>
      <c r="B939" s="3" t="s">
        <v>0</v>
      </c>
      <c r="C939" s="4" t="s">
        <v>129</v>
      </c>
      <c r="D939" s="17">
        <f t="shared" si="578"/>
        <v>0</v>
      </c>
      <c r="E939" s="17">
        <f>E940+E941</f>
        <v>0</v>
      </c>
      <c r="F939" s="17">
        <f>F940+F941</f>
        <v>0</v>
      </c>
      <c r="G939" s="17">
        <f t="shared" si="579"/>
        <v>0</v>
      </c>
      <c r="H939" s="17">
        <f>H940+H941</f>
        <v>0</v>
      </c>
      <c r="I939" s="17">
        <f>I940+I941</f>
        <v>0</v>
      </c>
      <c r="J939" s="17">
        <f t="shared" si="580"/>
        <v>0</v>
      </c>
      <c r="K939" s="17">
        <f>K940+K941</f>
        <v>0</v>
      </c>
      <c r="L939" s="17">
        <f>L940+L941</f>
        <v>0</v>
      </c>
      <c r="M939" s="17">
        <f t="shared" si="581"/>
        <v>0</v>
      </c>
      <c r="N939" s="17">
        <f>N940+N941</f>
        <v>0</v>
      </c>
      <c r="O939" s="17">
        <f>O940+O941</f>
        <v>0</v>
      </c>
      <c r="P939" s="17">
        <f t="shared" si="582"/>
        <v>0</v>
      </c>
      <c r="Q939" s="17">
        <f>Q940+Q941</f>
        <v>0</v>
      </c>
      <c r="R939" s="17">
        <f>R940+R941</f>
        <v>0</v>
      </c>
      <c r="S939" s="17">
        <f t="shared" si="583"/>
        <v>0</v>
      </c>
      <c r="T939" s="17">
        <f>T940+T941</f>
        <v>0</v>
      </c>
      <c r="U939" s="17">
        <f>U940+U941</f>
        <v>0</v>
      </c>
      <c r="V939" s="17">
        <f t="shared" si="584"/>
        <v>0</v>
      </c>
      <c r="W939" s="17">
        <f>W940+W941</f>
        <v>0</v>
      </c>
      <c r="X939" s="17">
        <f>X940+X941</f>
        <v>0</v>
      </c>
      <c r="Y939" s="2"/>
      <c r="Z939" s="2"/>
    </row>
    <row r="940" spans="1:26" ht="27" thickTop="1" thickBot="1">
      <c r="A940" s="13" t="str">
        <f t="shared" si="585"/>
        <v>b</v>
      </c>
      <c r="B940" s="3" t="s">
        <v>0</v>
      </c>
      <c r="C940" s="11" t="s">
        <v>15</v>
      </c>
      <c r="D940" s="19">
        <f t="shared" si="578"/>
        <v>0</v>
      </c>
      <c r="E940" s="19"/>
      <c r="F940" s="19"/>
      <c r="G940" s="19">
        <f t="shared" si="579"/>
        <v>0</v>
      </c>
      <c r="H940" s="19"/>
      <c r="I940" s="19"/>
      <c r="J940" s="19">
        <f t="shared" si="580"/>
        <v>0</v>
      </c>
      <c r="K940" s="19"/>
      <c r="L940" s="19"/>
      <c r="M940" s="19">
        <f t="shared" si="581"/>
        <v>0</v>
      </c>
      <c r="N940" s="19"/>
      <c r="O940" s="19"/>
      <c r="P940" s="19">
        <f t="shared" si="582"/>
        <v>0</v>
      </c>
      <c r="Q940" s="19"/>
      <c r="R940" s="19"/>
      <c r="S940" s="19">
        <f t="shared" si="583"/>
        <v>0</v>
      </c>
      <c r="T940" s="19"/>
      <c r="U940" s="19"/>
      <c r="V940" s="19">
        <f t="shared" si="584"/>
        <v>0</v>
      </c>
      <c r="W940" s="19"/>
      <c r="X940" s="19"/>
      <c r="Y940" s="2"/>
      <c r="Z940" s="2"/>
    </row>
    <row r="941" spans="1:26" ht="27" thickTop="1" thickBot="1">
      <c r="A941" s="13" t="str">
        <f t="shared" si="585"/>
        <v>b</v>
      </c>
      <c r="B941" s="3" t="s">
        <v>0</v>
      </c>
      <c r="C941" s="11" t="s">
        <v>16</v>
      </c>
      <c r="D941" s="19">
        <f t="shared" si="578"/>
        <v>0</v>
      </c>
      <c r="E941" s="19"/>
      <c r="F941" s="19"/>
      <c r="G941" s="19">
        <f t="shared" si="579"/>
        <v>0</v>
      </c>
      <c r="H941" s="19"/>
      <c r="I941" s="19"/>
      <c r="J941" s="19">
        <f t="shared" si="580"/>
        <v>0</v>
      </c>
      <c r="K941" s="19"/>
      <c r="L941" s="19"/>
      <c r="M941" s="19">
        <f t="shared" si="581"/>
        <v>0</v>
      </c>
      <c r="N941" s="19"/>
      <c r="O941" s="19"/>
      <c r="P941" s="19">
        <f t="shared" si="582"/>
        <v>0</v>
      </c>
      <c r="Q941" s="19"/>
      <c r="R941" s="19"/>
      <c r="S941" s="19">
        <f t="shared" si="583"/>
        <v>0</v>
      </c>
      <c r="T941" s="19"/>
      <c r="U941" s="19"/>
      <c r="V941" s="19">
        <f t="shared" si="584"/>
        <v>0</v>
      </c>
      <c r="W941" s="19"/>
      <c r="X941" s="19"/>
      <c r="Y941" s="2"/>
      <c r="Z941" s="2"/>
    </row>
    <row r="942" spans="1:26" ht="16.5" thickTop="1" thickBot="1">
      <c r="A942" s="13" t="str">
        <f t="shared" si="585"/>
        <v>b</v>
      </c>
      <c r="B942" s="3" t="s">
        <v>0</v>
      </c>
      <c r="C942" s="10" t="s">
        <v>17</v>
      </c>
      <c r="D942" s="16">
        <f t="shared" si="578"/>
        <v>0</v>
      </c>
      <c r="E942" s="16">
        <v>0</v>
      </c>
      <c r="F942" s="16">
        <v>0</v>
      </c>
      <c r="G942" s="16">
        <f t="shared" si="579"/>
        <v>0</v>
      </c>
      <c r="H942" s="16">
        <v>0</v>
      </c>
      <c r="I942" s="16">
        <v>0</v>
      </c>
      <c r="J942" s="16">
        <f t="shared" si="580"/>
        <v>0</v>
      </c>
      <c r="K942" s="16">
        <v>0</v>
      </c>
      <c r="L942" s="16">
        <v>0</v>
      </c>
      <c r="M942" s="16">
        <f t="shared" si="581"/>
        <v>0</v>
      </c>
      <c r="N942" s="16">
        <v>0</v>
      </c>
      <c r="O942" s="16">
        <v>0</v>
      </c>
      <c r="P942" s="16">
        <f t="shared" si="582"/>
        <v>0</v>
      </c>
      <c r="Q942" s="16">
        <v>0</v>
      </c>
      <c r="R942" s="16">
        <v>0</v>
      </c>
      <c r="S942" s="16">
        <f t="shared" si="583"/>
        <v>0</v>
      </c>
      <c r="T942" s="16">
        <v>0</v>
      </c>
      <c r="U942" s="16">
        <v>0</v>
      </c>
      <c r="V942" s="16">
        <f t="shared" si="584"/>
        <v>0</v>
      </c>
      <c r="W942" s="16">
        <v>0</v>
      </c>
      <c r="X942" s="16">
        <v>0</v>
      </c>
      <c r="Y942" s="2"/>
      <c r="Z942" s="2"/>
    </row>
    <row r="943" spans="1:26" ht="16.5" thickTop="1" thickBot="1">
      <c r="A943" s="13" t="str">
        <f t="shared" si="585"/>
        <v>b</v>
      </c>
      <c r="B943" s="3" t="s">
        <v>0</v>
      </c>
      <c r="C943" s="10" t="s">
        <v>18</v>
      </c>
      <c r="D943" s="16">
        <f t="shared" si="578"/>
        <v>0</v>
      </c>
      <c r="E943" s="16">
        <v>0</v>
      </c>
      <c r="F943" s="16">
        <v>0</v>
      </c>
      <c r="G943" s="16">
        <f t="shared" si="579"/>
        <v>0</v>
      </c>
      <c r="H943" s="16">
        <v>0</v>
      </c>
      <c r="I943" s="16">
        <v>0</v>
      </c>
      <c r="J943" s="16">
        <f t="shared" si="580"/>
        <v>0</v>
      </c>
      <c r="K943" s="16">
        <v>0</v>
      </c>
      <c r="L943" s="16">
        <v>0</v>
      </c>
      <c r="M943" s="16">
        <f t="shared" si="581"/>
        <v>0</v>
      </c>
      <c r="N943" s="16">
        <v>0</v>
      </c>
      <c r="O943" s="16">
        <v>0</v>
      </c>
      <c r="P943" s="16">
        <f t="shared" si="582"/>
        <v>0</v>
      </c>
      <c r="Q943" s="16">
        <v>0</v>
      </c>
      <c r="R943" s="16">
        <v>0</v>
      </c>
      <c r="S943" s="16">
        <f t="shared" si="583"/>
        <v>0</v>
      </c>
      <c r="T943" s="16">
        <v>0</v>
      </c>
      <c r="U943" s="16">
        <v>0</v>
      </c>
      <c r="V943" s="16">
        <f t="shared" si="584"/>
        <v>0</v>
      </c>
      <c r="W943" s="16">
        <v>0</v>
      </c>
      <c r="X943" s="16">
        <v>0</v>
      </c>
      <c r="Y943" s="2"/>
      <c r="Z943" s="2"/>
    </row>
    <row r="944" spans="1:26" ht="16.5" thickTop="1" thickBot="1">
      <c r="A944" s="13" t="str">
        <f t="shared" si="585"/>
        <v>a</v>
      </c>
      <c r="B944" s="3" t="s">
        <v>85</v>
      </c>
      <c r="C944" s="6" t="s">
        <v>185</v>
      </c>
      <c r="D944" s="14">
        <f>D958+D972+D986</f>
        <v>9298898.6799999997</v>
      </c>
      <c r="E944" s="14">
        <f t="shared" ref="E944:X944" si="586">E958+E972+E986</f>
        <v>9298898.6799999997</v>
      </c>
      <c r="F944" s="14">
        <f t="shared" si="586"/>
        <v>0</v>
      </c>
      <c r="G944" s="14">
        <f t="shared" si="586"/>
        <v>12520000</v>
      </c>
      <c r="H944" s="14">
        <f t="shared" si="586"/>
        <v>12520000</v>
      </c>
      <c r="I944" s="14">
        <f t="shared" si="586"/>
        <v>0</v>
      </c>
      <c r="J944" s="14">
        <f t="shared" si="586"/>
        <v>12520000</v>
      </c>
      <c r="K944" s="14">
        <f t="shared" si="586"/>
        <v>12520000</v>
      </c>
      <c r="L944" s="14">
        <f t="shared" si="586"/>
        <v>0</v>
      </c>
      <c r="M944" s="14">
        <f t="shared" ref="M944:O944" si="587">M958+M972+M986</f>
        <v>0</v>
      </c>
      <c r="N944" s="14">
        <f t="shared" si="587"/>
        <v>0</v>
      </c>
      <c r="O944" s="14">
        <f t="shared" si="587"/>
        <v>0</v>
      </c>
      <c r="P944" s="14">
        <f t="shared" si="586"/>
        <v>0</v>
      </c>
      <c r="Q944" s="14">
        <v>14229000</v>
      </c>
      <c r="R944" s="14">
        <f t="shared" si="586"/>
        <v>0</v>
      </c>
      <c r="S944" s="14">
        <f t="shared" ref="S944:U944" si="588">S958+S972+S986</f>
        <v>0</v>
      </c>
      <c r="T944" s="14">
        <f t="shared" si="588"/>
        <v>0</v>
      </c>
      <c r="U944" s="14">
        <f t="shared" si="588"/>
        <v>0</v>
      </c>
      <c r="V944" s="14">
        <f t="shared" si="586"/>
        <v>0</v>
      </c>
      <c r="W944" s="14">
        <f t="shared" si="586"/>
        <v>0</v>
      </c>
      <c r="X944" s="14">
        <f t="shared" si="586"/>
        <v>0</v>
      </c>
      <c r="Y944" s="5"/>
      <c r="Z944" s="5" t="s">
        <v>0</v>
      </c>
    </row>
    <row r="945" spans="1:26" s="8" customFormat="1" ht="16.5" thickTop="1" thickBot="1">
      <c r="A945" s="13" t="str">
        <f t="shared" si="585"/>
        <v>b</v>
      </c>
      <c r="B945" s="3"/>
      <c r="C945" s="9" t="s">
        <v>12</v>
      </c>
      <c r="D945" s="15">
        <f t="shared" ref="D945:X957" si="589">D959+D973+D987</f>
        <v>0</v>
      </c>
      <c r="E945" s="15">
        <f t="shared" si="589"/>
        <v>0</v>
      </c>
      <c r="F945" s="15">
        <f t="shared" si="589"/>
        <v>0</v>
      </c>
      <c r="G945" s="15">
        <f t="shared" si="589"/>
        <v>0</v>
      </c>
      <c r="H945" s="15">
        <f t="shared" si="589"/>
        <v>0</v>
      </c>
      <c r="I945" s="15">
        <f t="shared" si="589"/>
        <v>0</v>
      </c>
      <c r="J945" s="15">
        <f t="shared" si="589"/>
        <v>0</v>
      </c>
      <c r="K945" s="15">
        <f t="shared" si="589"/>
        <v>0</v>
      </c>
      <c r="L945" s="15">
        <f t="shared" si="589"/>
        <v>0</v>
      </c>
      <c r="M945" s="15">
        <f t="shared" ref="M945:O945" si="590">M959+M973+M987</f>
        <v>0</v>
      </c>
      <c r="N945" s="15">
        <f t="shared" si="590"/>
        <v>0</v>
      </c>
      <c r="O945" s="15">
        <f t="shared" si="590"/>
        <v>0</v>
      </c>
      <c r="P945" s="15">
        <f t="shared" si="589"/>
        <v>0</v>
      </c>
      <c r="Q945" s="15">
        <f t="shared" si="589"/>
        <v>0</v>
      </c>
      <c r="R945" s="15">
        <f t="shared" si="589"/>
        <v>0</v>
      </c>
      <c r="S945" s="15">
        <f t="shared" ref="S945:U945" si="591">S959+S973+S987</f>
        <v>0</v>
      </c>
      <c r="T945" s="15">
        <f t="shared" si="591"/>
        <v>0</v>
      </c>
      <c r="U945" s="15">
        <f t="shared" si="591"/>
        <v>0</v>
      </c>
      <c r="V945" s="15">
        <f t="shared" si="589"/>
        <v>0</v>
      </c>
      <c r="W945" s="15">
        <f t="shared" si="589"/>
        <v>0</v>
      </c>
      <c r="X945" s="15">
        <f t="shared" si="589"/>
        <v>0</v>
      </c>
      <c r="Y945" s="5"/>
      <c r="Z945" s="5"/>
    </row>
    <row r="946" spans="1:26" s="8" customFormat="1" ht="16.5" thickTop="1" thickBot="1">
      <c r="A946" s="13" t="str">
        <f t="shared" si="585"/>
        <v>b</v>
      </c>
      <c r="B946" s="3"/>
      <c r="C946" s="9" t="s">
        <v>13</v>
      </c>
      <c r="D946" s="15">
        <f t="shared" si="589"/>
        <v>0</v>
      </c>
      <c r="E946" s="15">
        <f t="shared" si="589"/>
        <v>0</v>
      </c>
      <c r="F946" s="15">
        <f t="shared" si="589"/>
        <v>0</v>
      </c>
      <c r="G946" s="15">
        <f t="shared" si="589"/>
        <v>0</v>
      </c>
      <c r="H946" s="15">
        <f t="shared" si="589"/>
        <v>0</v>
      </c>
      <c r="I946" s="15">
        <f t="shared" si="589"/>
        <v>0</v>
      </c>
      <c r="J946" s="15">
        <f t="shared" si="589"/>
        <v>0</v>
      </c>
      <c r="K946" s="15">
        <f t="shared" si="589"/>
        <v>0</v>
      </c>
      <c r="L946" s="15">
        <f t="shared" si="589"/>
        <v>0</v>
      </c>
      <c r="M946" s="15">
        <f t="shared" ref="M946:O946" si="592">M960+M974+M988</f>
        <v>0</v>
      </c>
      <c r="N946" s="15">
        <f t="shared" si="592"/>
        <v>0</v>
      </c>
      <c r="O946" s="15">
        <f t="shared" si="592"/>
        <v>0</v>
      </c>
      <c r="P946" s="15">
        <f t="shared" si="589"/>
        <v>0</v>
      </c>
      <c r="Q946" s="15">
        <f t="shared" si="589"/>
        <v>0</v>
      </c>
      <c r="R946" s="15">
        <f t="shared" si="589"/>
        <v>0</v>
      </c>
      <c r="S946" s="15">
        <f t="shared" ref="S946:U946" si="593">S960+S974+S988</f>
        <v>0</v>
      </c>
      <c r="T946" s="15">
        <f t="shared" si="593"/>
        <v>0</v>
      </c>
      <c r="U946" s="15">
        <f t="shared" si="593"/>
        <v>0</v>
      </c>
      <c r="V946" s="15">
        <f t="shared" si="589"/>
        <v>0</v>
      </c>
      <c r="W946" s="15">
        <f t="shared" si="589"/>
        <v>0</v>
      </c>
      <c r="X946" s="15">
        <f t="shared" si="589"/>
        <v>0</v>
      </c>
      <c r="Y946" s="5"/>
      <c r="Z946" s="5"/>
    </row>
    <row r="947" spans="1:26" ht="16.5" thickTop="1" thickBot="1">
      <c r="A947" s="13" t="str">
        <f t="shared" si="585"/>
        <v>a</v>
      </c>
      <c r="B947" s="3" t="s">
        <v>0</v>
      </c>
      <c r="C947" s="10" t="s">
        <v>14</v>
      </c>
      <c r="D947" s="16">
        <f t="shared" si="589"/>
        <v>9298898.6799999997</v>
      </c>
      <c r="E947" s="16">
        <f t="shared" si="589"/>
        <v>9298898.6799999997</v>
      </c>
      <c r="F947" s="16">
        <f t="shared" si="589"/>
        <v>0</v>
      </c>
      <c r="G947" s="16">
        <f t="shared" si="589"/>
        <v>12520000</v>
      </c>
      <c r="H947" s="16">
        <f t="shared" si="589"/>
        <v>12520000</v>
      </c>
      <c r="I947" s="16">
        <f t="shared" si="589"/>
        <v>0</v>
      </c>
      <c r="J947" s="16">
        <f t="shared" si="589"/>
        <v>12520000</v>
      </c>
      <c r="K947" s="16">
        <f t="shared" si="589"/>
        <v>12520000</v>
      </c>
      <c r="L947" s="16">
        <f t="shared" si="589"/>
        <v>0</v>
      </c>
      <c r="M947" s="16">
        <f t="shared" ref="M947:O947" si="594">M961+M975+M989</f>
        <v>0</v>
      </c>
      <c r="N947" s="16">
        <f t="shared" si="594"/>
        <v>0</v>
      </c>
      <c r="O947" s="16">
        <f t="shared" si="594"/>
        <v>0</v>
      </c>
      <c r="P947" s="16">
        <f t="shared" si="589"/>
        <v>0</v>
      </c>
      <c r="Q947" s="16">
        <f t="shared" si="589"/>
        <v>0</v>
      </c>
      <c r="R947" s="16">
        <f t="shared" si="589"/>
        <v>0</v>
      </c>
      <c r="S947" s="16">
        <f t="shared" ref="S947:U947" si="595">S961+S975+S989</f>
        <v>0</v>
      </c>
      <c r="T947" s="16">
        <f t="shared" si="595"/>
        <v>0</v>
      </c>
      <c r="U947" s="16">
        <f t="shared" si="595"/>
        <v>0</v>
      </c>
      <c r="V947" s="16">
        <f t="shared" si="589"/>
        <v>0</v>
      </c>
      <c r="W947" s="16">
        <f t="shared" si="589"/>
        <v>0</v>
      </c>
      <c r="X947" s="16">
        <f t="shared" si="589"/>
        <v>0</v>
      </c>
      <c r="Y947" s="2"/>
      <c r="Z947" s="2"/>
    </row>
    <row r="948" spans="1:26" ht="16.5" thickTop="1" thickBot="1">
      <c r="A948" s="13" t="str">
        <f t="shared" si="585"/>
        <v>b</v>
      </c>
      <c r="B948" s="3" t="s">
        <v>0</v>
      </c>
      <c r="C948" s="4" t="s">
        <v>182</v>
      </c>
      <c r="D948" s="17">
        <f t="shared" si="589"/>
        <v>0</v>
      </c>
      <c r="E948" s="17">
        <f t="shared" si="589"/>
        <v>0</v>
      </c>
      <c r="F948" s="17">
        <f t="shared" si="589"/>
        <v>0</v>
      </c>
      <c r="G948" s="17">
        <f t="shared" si="589"/>
        <v>0</v>
      </c>
      <c r="H948" s="17">
        <f t="shared" si="589"/>
        <v>0</v>
      </c>
      <c r="I948" s="17">
        <f t="shared" si="589"/>
        <v>0</v>
      </c>
      <c r="J948" s="17">
        <f t="shared" si="589"/>
        <v>0</v>
      </c>
      <c r="K948" s="17">
        <f t="shared" si="589"/>
        <v>0</v>
      </c>
      <c r="L948" s="17">
        <f t="shared" si="589"/>
        <v>0</v>
      </c>
      <c r="M948" s="17">
        <f t="shared" ref="M948:O948" si="596">M962+M976+M990</f>
        <v>0</v>
      </c>
      <c r="N948" s="17">
        <f t="shared" si="596"/>
        <v>0</v>
      </c>
      <c r="O948" s="17">
        <f t="shared" si="596"/>
        <v>0</v>
      </c>
      <c r="P948" s="17">
        <f t="shared" si="589"/>
        <v>0</v>
      </c>
      <c r="Q948" s="17">
        <f t="shared" si="589"/>
        <v>0</v>
      </c>
      <c r="R948" s="17">
        <f t="shared" si="589"/>
        <v>0</v>
      </c>
      <c r="S948" s="17">
        <f t="shared" ref="S948:U948" si="597">S962+S976+S990</f>
        <v>0</v>
      </c>
      <c r="T948" s="17">
        <f t="shared" si="597"/>
        <v>0</v>
      </c>
      <c r="U948" s="17">
        <f t="shared" si="597"/>
        <v>0</v>
      </c>
      <c r="V948" s="17">
        <f t="shared" si="589"/>
        <v>0</v>
      </c>
      <c r="W948" s="17">
        <f t="shared" si="589"/>
        <v>0</v>
      </c>
      <c r="X948" s="17">
        <f t="shared" si="589"/>
        <v>0</v>
      </c>
      <c r="Y948" s="2"/>
      <c r="Z948" s="2"/>
    </row>
    <row r="949" spans="1:26" ht="16.5" thickTop="1" thickBot="1">
      <c r="A949" s="13" t="str">
        <f t="shared" si="585"/>
        <v>a</v>
      </c>
      <c r="B949" s="3" t="s">
        <v>0</v>
      </c>
      <c r="C949" s="4" t="s">
        <v>133</v>
      </c>
      <c r="D949" s="17">
        <f t="shared" si="589"/>
        <v>3475054.3200000003</v>
      </c>
      <c r="E949" s="17">
        <f t="shared" si="589"/>
        <v>3475054.3200000003</v>
      </c>
      <c r="F949" s="17">
        <f t="shared" si="589"/>
        <v>0</v>
      </c>
      <c r="G949" s="17">
        <f t="shared" si="589"/>
        <v>6415000</v>
      </c>
      <c r="H949" s="17">
        <f t="shared" si="589"/>
        <v>6415000</v>
      </c>
      <c r="I949" s="17">
        <f t="shared" si="589"/>
        <v>0</v>
      </c>
      <c r="J949" s="17">
        <f t="shared" si="589"/>
        <v>6070000</v>
      </c>
      <c r="K949" s="17">
        <f t="shared" si="589"/>
        <v>6070000</v>
      </c>
      <c r="L949" s="17">
        <f t="shared" si="589"/>
        <v>0</v>
      </c>
      <c r="M949" s="17">
        <f t="shared" ref="M949:O949" si="598">M963+M977+M991</f>
        <v>0</v>
      </c>
      <c r="N949" s="17">
        <f t="shared" si="598"/>
        <v>0</v>
      </c>
      <c r="O949" s="17">
        <f t="shared" si="598"/>
        <v>0</v>
      </c>
      <c r="P949" s="17">
        <f t="shared" si="589"/>
        <v>0</v>
      </c>
      <c r="Q949" s="17">
        <f t="shared" si="589"/>
        <v>0</v>
      </c>
      <c r="R949" s="17">
        <f t="shared" si="589"/>
        <v>0</v>
      </c>
      <c r="S949" s="17">
        <f t="shared" ref="S949:U949" si="599">S963+S977+S991</f>
        <v>0</v>
      </c>
      <c r="T949" s="17">
        <f t="shared" si="599"/>
        <v>0</v>
      </c>
      <c r="U949" s="17">
        <f t="shared" si="599"/>
        <v>0</v>
      </c>
      <c r="V949" s="17">
        <f t="shared" si="589"/>
        <v>0</v>
      </c>
      <c r="W949" s="17">
        <f t="shared" si="589"/>
        <v>0</v>
      </c>
      <c r="X949" s="17">
        <f t="shared" si="589"/>
        <v>0</v>
      </c>
      <c r="Y949" s="2"/>
      <c r="Z949" s="2"/>
    </row>
    <row r="950" spans="1:26" s="8" customFormat="1" ht="16.5" thickTop="1" thickBot="1">
      <c r="A950" s="13" t="str">
        <f t="shared" si="585"/>
        <v>b</v>
      </c>
      <c r="B950" s="3"/>
      <c r="C950" s="4" t="s">
        <v>132</v>
      </c>
      <c r="D950" s="17">
        <f t="shared" si="589"/>
        <v>0</v>
      </c>
      <c r="E950" s="17">
        <f t="shared" si="589"/>
        <v>0</v>
      </c>
      <c r="F950" s="17">
        <f t="shared" si="589"/>
        <v>0</v>
      </c>
      <c r="G950" s="17">
        <f t="shared" si="589"/>
        <v>0</v>
      </c>
      <c r="H950" s="17">
        <f t="shared" si="589"/>
        <v>0</v>
      </c>
      <c r="I950" s="17">
        <f t="shared" si="589"/>
        <v>0</v>
      </c>
      <c r="J950" s="17">
        <f t="shared" si="589"/>
        <v>0</v>
      </c>
      <c r="K950" s="17">
        <f t="shared" si="589"/>
        <v>0</v>
      </c>
      <c r="L950" s="17">
        <f t="shared" si="589"/>
        <v>0</v>
      </c>
      <c r="M950" s="17">
        <f t="shared" ref="M950:O950" si="600">M964+M978+M992</f>
        <v>0</v>
      </c>
      <c r="N950" s="17">
        <f t="shared" si="600"/>
        <v>0</v>
      </c>
      <c r="O950" s="17">
        <f t="shared" si="600"/>
        <v>0</v>
      </c>
      <c r="P950" s="17">
        <f t="shared" si="589"/>
        <v>0</v>
      </c>
      <c r="Q950" s="17">
        <f t="shared" si="589"/>
        <v>0</v>
      </c>
      <c r="R950" s="17">
        <f t="shared" si="589"/>
        <v>0</v>
      </c>
      <c r="S950" s="17">
        <f t="shared" ref="S950:U950" si="601">S964+S978+S992</f>
        <v>0</v>
      </c>
      <c r="T950" s="17">
        <f t="shared" si="601"/>
        <v>0</v>
      </c>
      <c r="U950" s="17">
        <f t="shared" si="601"/>
        <v>0</v>
      </c>
      <c r="V950" s="17">
        <f t="shared" si="589"/>
        <v>0</v>
      </c>
      <c r="W950" s="17">
        <f t="shared" si="589"/>
        <v>0</v>
      </c>
      <c r="X950" s="17">
        <f t="shared" si="589"/>
        <v>0</v>
      </c>
      <c r="Y950" s="2"/>
      <c r="Z950" s="2"/>
    </row>
    <row r="951" spans="1:26" s="8" customFormat="1" ht="16.5" thickTop="1" thickBot="1">
      <c r="A951" s="13" t="str">
        <f t="shared" si="585"/>
        <v>b</v>
      </c>
      <c r="B951" s="3"/>
      <c r="C951" s="4" t="s">
        <v>148</v>
      </c>
      <c r="D951" s="17">
        <f t="shared" si="589"/>
        <v>0</v>
      </c>
      <c r="E951" s="17">
        <f t="shared" si="589"/>
        <v>0</v>
      </c>
      <c r="F951" s="17">
        <f t="shared" si="589"/>
        <v>0</v>
      </c>
      <c r="G951" s="17">
        <f t="shared" si="589"/>
        <v>0</v>
      </c>
      <c r="H951" s="17">
        <f t="shared" si="589"/>
        <v>0</v>
      </c>
      <c r="I951" s="17">
        <f t="shared" si="589"/>
        <v>0</v>
      </c>
      <c r="J951" s="17">
        <f t="shared" si="589"/>
        <v>0</v>
      </c>
      <c r="K951" s="17">
        <f t="shared" si="589"/>
        <v>0</v>
      </c>
      <c r="L951" s="17">
        <f t="shared" si="589"/>
        <v>0</v>
      </c>
      <c r="M951" s="17">
        <f t="shared" ref="M951:O951" si="602">M965+M979+M993</f>
        <v>0</v>
      </c>
      <c r="N951" s="17">
        <f t="shared" si="602"/>
        <v>0</v>
      </c>
      <c r="O951" s="17">
        <f t="shared" si="602"/>
        <v>0</v>
      </c>
      <c r="P951" s="17">
        <f t="shared" si="589"/>
        <v>0</v>
      </c>
      <c r="Q951" s="17">
        <f t="shared" si="589"/>
        <v>0</v>
      </c>
      <c r="R951" s="17">
        <f t="shared" si="589"/>
        <v>0</v>
      </c>
      <c r="S951" s="17">
        <f t="shared" ref="S951:U951" si="603">S965+S979+S993</f>
        <v>0</v>
      </c>
      <c r="T951" s="17">
        <f t="shared" si="603"/>
        <v>0</v>
      </c>
      <c r="U951" s="17">
        <f t="shared" si="603"/>
        <v>0</v>
      </c>
      <c r="V951" s="17">
        <f t="shared" si="589"/>
        <v>0</v>
      </c>
      <c r="W951" s="17">
        <f t="shared" si="589"/>
        <v>0</v>
      </c>
      <c r="X951" s="17">
        <f t="shared" si="589"/>
        <v>0</v>
      </c>
      <c r="Y951" s="2"/>
      <c r="Z951" s="2"/>
    </row>
    <row r="952" spans="1:26" ht="16.5" thickTop="1" thickBot="1">
      <c r="A952" s="13" t="str">
        <f t="shared" si="585"/>
        <v>a</v>
      </c>
      <c r="B952" s="3" t="s">
        <v>0</v>
      </c>
      <c r="C952" s="4" t="s">
        <v>134</v>
      </c>
      <c r="D952" s="17">
        <f t="shared" si="589"/>
        <v>5823844.3600000003</v>
      </c>
      <c r="E952" s="17">
        <f t="shared" si="589"/>
        <v>5823844.3600000003</v>
      </c>
      <c r="F952" s="17">
        <f t="shared" si="589"/>
        <v>0</v>
      </c>
      <c r="G952" s="17">
        <f t="shared" si="589"/>
        <v>6105000</v>
      </c>
      <c r="H952" s="17">
        <f t="shared" si="589"/>
        <v>6105000</v>
      </c>
      <c r="I952" s="17">
        <f t="shared" si="589"/>
        <v>0</v>
      </c>
      <c r="J952" s="17">
        <f t="shared" si="589"/>
        <v>6450000</v>
      </c>
      <c r="K952" s="17">
        <f t="shared" si="589"/>
        <v>6450000</v>
      </c>
      <c r="L952" s="17">
        <f t="shared" si="589"/>
        <v>0</v>
      </c>
      <c r="M952" s="17">
        <f t="shared" ref="M952:O952" si="604">M966+M980+M994</f>
        <v>0</v>
      </c>
      <c r="N952" s="17">
        <f t="shared" si="604"/>
        <v>0</v>
      </c>
      <c r="O952" s="17">
        <f t="shared" si="604"/>
        <v>0</v>
      </c>
      <c r="P952" s="17">
        <f t="shared" si="589"/>
        <v>0</v>
      </c>
      <c r="Q952" s="17">
        <f t="shared" si="589"/>
        <v>0</v>
      </c>
      <c r="R952" s="17">
        <f t="shared" si="589"/>
        <v>0</v>
      </c>
      <c r="S952" s="17">
        <f t="shared" ref="S952:U952" si="605">S966+S980+S994</f>
        <v>0</v>
      </c>
      <c r="T952" s="17">
        <f t="shared" si="605"/>
        <v>0</v>
      </c>
      <c r="U952" s="17">
        <f t="shared" si="605"/>
        <v>0</v>
      </c>
      <c r="V952" s="17">
        <f t="shared" si="589"/>
        <v>0</v>
      </c>
      <c r="W952" s="17">
        <f t="shared" si="589"/>
        <v>0</v>
      </c>
      <c r="X952" s="17">
        <f t="shared" si="589"/>
        <v>0</v>
      </c>
      <c r="Y952" s="2"/>
      <c r="Z952" s="2"/>
    </row>
    <row r="953" spans="1:26" ht="16.5" thickTop="1" thickBot="1">
      <c r="A953" s="13" t="str">
        <f t="shared" si="585"/>
        <v>b</v>
      </c>
      <c r="B953" s="3" t="s">
        <v>0</v>
      </c>
      <c r="C953" s="4" t="s">
        <v>129</v>
      </c>
      <c r="D953" s="17">
        <f t="shared" si="589"/>
        <v>0</v>
      </c>
      <c r="E953" s="17">
        <f t="shared" si="589"/>
        <v>0</v>
      </c>
      <c r="F953" s="17">
        <f t="shared" si="589"/>
        <v>0</v>
      </c>
      <c r="G953" s="17">
        <f t="shared" si="589"/>
        <v>0</v>
      </c>
      <c r="H953" s="17">
        <f t="shared" si="589"/>
        <v>0</v>
      </c>
      <c r="I953" s="17">
        <f t="shared" si="589"/>
        <v>0</v>
      </c>
      <c r="J953" s="17">
        <f t="shared" si="589"/>
        <v>0</v>
      </c>
      <c r="K953" s="17">
        <f t="shared" si="589"/>
        <v>0</v>
      </c>
      <c r="L953" s="17">
        <f t="shared" si="589"/>
        <v>0</v>
      </c>
      <c r="M953" s="17">
        <f t="shared" ref="M953:O953" si="606">M967+M981+M995</f>
        <v>0</v>
      </c>
      <c r="N953" s="17">
        <f t="shared" si="606"/>
        <v>0</v>
      </c>
      <c r="O953" s="17">
        <f t="shared" si="606"/>
        <v>0</v>
      </c>
      <c r="P953" s="17">
        <f t="shared" si="589"/>
        <v>0</v>
      </c>
      <c r="Q953" s="17">
        <f t="shared" si="589"/>
        <v>0</v>
      </c>
      <c r="R953" s="17">
        <f t="shared" si="589"/>
        <v>0</v>
      </c>
      <c r="S953" s="17">
        <f t="shared" ref="S953:U953" si="607">S967+S981+S995</f>
        <v>0</v>
      </c>
      <c r="T953" s="17">
        <f t="shared" si="607"/>
        <v>0</v>
      </c>
      <c r="U953" s="17">
        <f t="shared" si="607"/>
        <v>0</v>
      </c>
      <c r="V953" s="17">
        <f t="shared" si="589"/>
        <v>0</v>
      </c>
      <c r="W953" s="17">
        <f t="shared" si="589"/>
        <v>0</v>
      </c>
      <c r="X953" s="17">
        <f t="shared" si="589"/>
        <v>0</v>
      </c>
      <c r="Y953" s="2"/>
      <c r="Z953" s="2"/>
    </row>
    <row r="954" spans="1:26" ht="27" thickTop="1" thickBot="1">
      <c r="A954" s="13" t="str">
        <f t="shared" si="585"/>
        <v>b</v>
      </c>
      <c r="B954" s="3" t="s">
        <v>0</v>
      </c>
      <c r="C954" s="11" t="s">
        <v>15</v>
      </c>
      <c r="D954" s="19">
        <f t="shared" si="589"/>
        <v>0</v>
      </c>
      <c r="E954" s="19">
        <f t="shared" si="589"/>
        <v>0</v>
      </c>
      <c r="F954" s="19">
        <f t="shared" si="589"/>
        <v>0</v>
      </c>
      <c r="G954" s="19">
        <f t="shared" si="589"/>
        <v>0</v>
      </c>
      <c r="H954" s="19">
        <f t="shared" si="589"/>
        <v>0</v>
      </c>
      <c r="I954" s="19">
        <f t="shared" si="589"/>
        <v>0</v>
      </c>
      <c r="J954" s="19">
        <f t="shared" si="589"/>
        <v>0</v>
      </c>
      <c r="K954" s="19">
        <f t="shared" si="589"/>
        <v>0</v>
      </c>
      <c r="L954" s="19">
        <f t="shared" si="589"/>
        <v>0</v>
      </c>
      <c r="M954" s="19">
        <f t="shared" ref="M954:O954" si="608">M968+M982+M996</f>
        <v>0</v>
      </c>
      <c r="N954" s="19">
        <f t="shared" si="608"/>
        <v>0</v>
      </c>
      <c r="O954" s="19">
        <f t="shared" si="608"/>
        <v>0</v>
      </c>
      <c r="P954" s="19">
        <f t="shared" si="589"/>
        <v>0</v>
      </c>
      <c r="Q954" s="19">
        <f t="shared" si="589"/>
        <v>0</v>
      </c>
      <c r="R954" s="19">
        <f t="shared" si="589"/>
        <v>0</v>
      </c>
      <c r="S954" s="19">
        <f t="shared" ref="S954:U954" si="609">S968+S982+S996</f>
        <v>0</v>
      </c>
      <c r="T954" s="19">
        <f t="shared" si="609"/>
        <v>0</v>
      </c>
      <c r="U954" s="19">
        <f t="shared" si="609"/>
        <v>0</v>
      </c>
      <c r="V954" s="19">
        <f t="shared" si="589"/>
        <v>0</v>
      </c>
      <c r="W954" s="19">
        <f t="shared" si="589"/>
        <v>0</v>
      </c>
      <c r="X954" s="19">
        <f t="shared" si="589"/>
        <v>0</v>
      </c>
      <c r="Y954" s="2"/>
      <c r="Z954" s="2"/>
    </row>
    <row r="955" spans="1:26" ht="27" thickTop="1" thickBot="1">
      <c r="A955" s="13" t="str">
        <f t="shared" si="585"/>
        <v>b</v>
      </c>
      <c r="B955" s="3" t="s">
        <v>0</v>
      </c>
      <c r="C955" s="11" t="s">
        <v>16</v>
      </c>
      <c r="D955" s="19">
        <f t="shared" si="589"/>
        <v>0</v>
      </c>
      <c r="E955" s="19">
        <f t="shared" si="589"/>
        <v>0</v>
      </c>
      <c r="F955" s="19">
        <f t="shared" si="589"/>
        <v>0</v>
      </c>
      <c r="G955" s="19">
        <f t="shared" si="589"/>
        <v>0</v>
      </c>
      <c r="H955" s="19">
        <f t="shared" si="589"/>
        <v>0</v>
      </c>
      <c r="I955" s="19">
        <f t="shared" si="589"/>
        <v>0</v>
      </c>
      <c r="J955" s="19">
        <f t="shared" si="589"/>
        <v>0</v>
      </c>
      <c r="K955" s="19">
        <f t="shared" si="589"/>
        <v>0</v>
      </c>
      <c r="L955" s="19">
        <f t="shared" si="589"/>
        <v>0</v>
      </c>
      <c r="M955" s="19">
        <f t="shared" ref="M955:O955" si="610">M969+M983+M997</f>
        <v>0</v>
      </c>
      <c r="N955" s="19">
        <f t="shared" si="610"/>
        <v>0</v>
      </c>
      <c r="O955" s="19">
        <f t="shared" si="610"/>
        <v>0</v>
      </c>
      <c r="P955" s="19">
        <f t="shared" si="589"/>
        <v>0</v>
      </c>
      <c r="Q955" s="19">
        <f t="shared" si="589"/>
        <v>0</v>
      </c>
      <c r="R955" s="19">
        <f t="shared" si="589"/>
        <v>0</v>
      </c>
      <c r="S955" s="19">
        <f t="shared" ref="S955:U955" si="611">S969+S983+S997</f>
        <v>0</v>
      </c>
      <c r="T955" s="19">
        <f t="shared" si="611"/>
        <v>0</v>
      </c>
      <c r="U955" s="19">
        <f t="shared" si="611"/>
        <v>0</v>
      </c>
      <c r="V955" s="19">
        <f t="shared" si="589"/>
        <v>0</v>
      </c>
      <c r="W955" s="19">
        <f t="shared" si="589"/>
        <v>0</v>
      </c>
      <c r="X955" s="19">
        <f t="shared" si="589"/>
        <v>0</v>
      </c>
      <c r="Y955" s="2"/>
      <c r="Z955" s="2"/>
    </row>
    <row r="956" spans="1:26" ht="16.5" thickTop="1" thickBot="1">
      <c r="A956" s="13" t="str">
        <f t="shared" si="585"/>
        <v>b</v>
      </c>
      <c r="B956" s="3" t="s">
        <v>0</v>
      </c>
      <c r="C956" s="10" t="s">
        <v>17</v>
      </c>
      <c r="D956" s="16">
        <f t="shared" si="589"/>
        <v>0</v>
      </c>
      <c r="E956" s="16">
        <f t="shared" si="589"/>
        <v>0</v>
      </c>
      <c r="F956" s="16">
        <f t="shared" si="589"/>
        <v>0</v>
      </c>
      <c r="G956" s="16">
        <f t="shared" si="589"/>
        <v>0</v>
      </c>
      <c r="H956" s="16">
        <f t="shared" si="589"/>
        <v>0</v>
      </c>
      <c r="I956" s="16">
        <f t="shared" si="589"/>
        <v>0</v>
      </c>
      <c r="J956" s="16">
        <f t="shared" si="589"/>
        <v>0</v>
      </c>
      <c r="K956" s="16">
        <f t="shared" si="589"/>
        <v>0</v>
      </c>
      <c r="L956" s="16">
        <f t="shared" si="589"/>
        <v>0</v>
      </c>
      <c r="M956" s="16">
        <f t="shared" ref="M956:O956" si="612">M970+M984+M998</f>
        <v>0</v>
      </c>
      <c r="N956" s="16">
        <f t="shared" si="612"/>
        <v>0</v>
      </c>
      <c r="O956" s="16">
        <f t="shared" si="612"/>
        <v>0</v>
      </c>
      <c r="P956" s="16">
        <f t="shared" si="589"/>
        <v>0</v>
      </c>
      <c r="Q956" s="16">
        <f t="shared" si="589"/>
        <v>0</v>
      </c>
      <c r="R956" s="16">
        <f t="shared" si="589"/>
        <v>0</v>
      </c>
      <c r="S956" s="16">
        <f t="shared" ref="S956:U956" si="613">S970+S984+S998</f>
        <v>0</v>
      </c>
      <c r="T956" s="16">
        <f t="shared" si="613"/>
        <v>0</v>
      </c>
      <c r="U956" s="16">
        <f t="shared" si="613"/>
        <v>0</v>
      </c>
      <c r="V956" s="16">
        <f t="shared" si="589"/>
        <v>0</v>
      </c>
      <c r="W956" s="16">
        <f t="shared" si="589"/>
        <v>0</v>
      </c>
      <c r="X956" s="16">
        <f t="shared" si="589"/>
        <v>0</v>
      </c>
      <c r="Y956" s="2"/>
      <c r="Z956" s="2"/>
    </row>
    <row r="957" spans="1:26" ht="16.5" thickTop="1" thickBot="1">
      <c r="A957" s="13" t="str">
        <f t="shared" si="585"/>
        <v>b</v>
      </c>
      <c r="B957" s="3" t="s">
        <v>0</v>
      </c>
      <c r="C957" s="10" t="s">
        <v>18</v>
      </c>
      <c r="D957" s="16">
        <f t="shared" si="589"/>
        <v>0</v>
      </c>
      <c r="E957" s="16">
        <f t="shared" si="589"/>
        <v>0</v>
      </c>
      <c r="F957" s="16">
        <f t="shared" si="589"/>
        <v>0</v>
      </c>
      <c r="G957" s="16">
        <f t="shared" si="589"/>
        <v>0</v>
      </c>
      <c r="H957" s="16">
        <f t="shared" si="589"/>
        <v>0</v>
      </c>
      <c r="I957" s="16">
        <f t="shared" si="589"/>
        <v>0</v>
      </c>
      <c r="J957" s="16">
        <f t="shared" si="589"/>
        <v>0</v>
      </c>
      <c r="K957" s="16">
        <f t="shared" si="589"/>
        <v>0</v>
      </c>
      <c r="L957" s="16">
        <f t="shared" si="589"/>
        <v>0</v>
      </c>
      <c r="M957" s="16">
        <f t="shared" ref="M957:O957" si="614">M971+M985+M999</f>
        <v>0</v>
      </c>
      <c r="N957" s="16">
        <f t="shared" si="614"/>
        <v>0</v>
      </c>
      <c r="O957" s="16">
        <f t="shared" si="614"/>
        <v>0</v>
      </c>
      <c r="P957" s="16">
        <f t="shared" si="589"/>
        <v>0</v>
      </c>
      <c r="Q957" s="16">
        <f t="shared" si="589"/>
        <v>0</v>
      </c>
      <c r="R957" s="16">
        <f t="shared" si="589"/>
        <v>0</v>
      </c>
      <c r="S957" s="16">
        <f t="shared" ref="S957:U957" si="615">S971+S985+S999</f>
        <v>0</v>
      </c>
      <c r="T957" s="16">
        <f t="shared" si="615"/>
        <v>0</v>
      </c>
      <c r="U957" s="16">
        <f t="shared" si="615"/>
        <v>0</v>
      </c>
      <c r="V957" s="16">
        <f t="shared" si="589"/>
        <v>0</v>
      </c>
      <c r="W957" s="16">
        <f t="shared" si="589"/>
        <v>0</v>
      </c>
      <c r="X957" s="16">
        <f t="shared" si="589"/>
        <v>0</v>
      </c>
      <c r="Y957" s="2"/>
      <c r="Z957" s="2"/>
    </row>
    <row r="958" spans="1:26" ht="38.25" customHeight="1" thickTop="1" thickBot="1">
      <c r="A958" s="13" t="str">
        <f t="shared" si="585"/>
        <v>a</v>
      </c>
      <c r="B958" s="3" t="s">
        <v>86</v>
      </c>
      <c r="C958" s="6" t="s">
        <v>184</v>
      </c>
      <c r="D958" s="14">
        <f t="shared" ref="D958:D999" si="616">E958+F958</f>
        <v>5823844.3600000003</v>
      </c>
      <c r="E958" s="14">
        <f>E961+E970+E971</f>
        <v>5823844.3600000003</v>
      </c>
      <c r="F958" s="14">
        <f>F961+F970+F971</f>
        <v>0</v>
      </c>
      <c r="G958" s="14">
        <f t="shared" ref="G958:G999" si="617">H958+I958</f>
        <v>6105000</v>
      </c>
      <c r="H958" s="14">
        <f>H961+H970+H971</f>
        <v>6105000</v>
      </c>
      <c r="I958" s="14">
        <f>I961+I970+I971</f>
        <v>0</v>
      </c>
      <c r="J958" s="14">
        <f t="shared" ref="J958:J999" si="618">K958+L958</f>
        <v>6450000</v>
      </c>
      <c r="K958" s="14">
        <f>K961+K970+K971</f>
        <v>6450000</v>
      </c>
      <c r="L958" s="14">
        <f>L961+L970+L971</f>
        <v>0</v>
      </c>
      <c r="M958" s="14">
        <f t="shared" ref="M958:M999" si="619">N958+O958</f>
        <v>0</v>
      </c>
      <c r="N958" s="14">
        <f>N961+N970+N971</f>
        <v>0</v>
      </c>
      <c r="O958" s="14">
        <f>O961+O970+O971</f>
        <v>0</v>
      </c>
      <c r="P958" s="14">
        <f t="shared" ref="P958:P999" si="620">Q958+R958</f>
        <v>0</v>
      </c>
      <c r="Q958" s="14">
        <f>Q961+Q970+Q971</f>
        <v>0</v>
      </c>
      <c r="R958" s="14">
        <f>R961+R970+R971</f>
        <v>0</v>
      </c>
      <c r="S958" s="14">
        <f t="shared" ref="S958:S999" si="621">T958+U958</f>
        <v>0</v>
      </c>
      <c r="T958" s="14">
        <f>T961+T970+T971</f>
        <v>0</v>
      </c>
      <c r="U958" s="14">
        <f>U961+U970+U971</f>
        <v>0</v>
      </c>
      <c r="V958" s="14">
        <f t="shared" ref="V958:V999" si="622">W958+X958</f>
        <v>0</v>
      </c>
      <c r="W958" s="14">
        <f>W961+W970+W971</f>
        <v>0</v>
      </c>
      <c r="X958" s="14">
        <f>X961+X970+X971</f>
        <v>0</v>
      </c>
      <c r="Y958" s="5" t="s">
        <v>135</v>
      </c>
      <c r="Z958" s="5" t="s">
        <v>151</v>
      </c>
    </row>
    <row r="959" spans="1:26" s="8" customFormat="1" ht="16.5" thickTop="1" thickBot="1">
      <c r="A959" s="13" t="str">
        <f t="shared" si="585"/>
        <v>b</v>
      </c>
      <c r="B959" s="3"/>
      <c r="C959" s="9" t="s">
        <v>12</v>
      </c>
      <c r="D959" s="15">
        <f t="shared" si="616"/>
        <v>0</v>
      </c>
      <c r="E959" s="15">
        <v>0</v>
      </c>
      <c r="F959" s="15">
        <v>0</v>
      </c>
      <c r="G959" s="15">
        <f t="shared" si="617"/>
        <v>0</v>
      </c>
      <c r="H959" s="15">
        <v>0</v>
      </c>
      <c r="I959" s="15">
        <v>0</v>
      </c>
      <c r="J959" s="15">
        <f t="shared" si="618"/>
        <v>0</v>
      </c>
      <c r="K959" s="15">
        <v>0</v>
      </c>
      <c r="L959" s="15">
        <v>0</v>
      </c>
      <c r="M959" s="15">
        <f t="shared" si="619"/>
        <v>0</v>
      </c>
      <c r="N959" s="15">
        <v>0</v>
      </c>
      <c r="O959" s="15">
        <v>0</v>
      </c>
      <c r="P959" s="15">
        <f t="shared" si="620"/>
        <v>0</v>
      </c>
      <c r="Q959" s="15">
        <v>0</v>
      </c>
      <c r="R959" s="15">
        <v>0</v>
      </c>
      <c r="S959" s="15">
        <f t="shared" si="621"/>
        <v>0</v>
      </c>
      <c r="T959" s="15">
        <v>0</v>
      </c>
      <c r="U959" s="15">
        <v>0</v>
      </c>
      <c r="V959" s="15">
        <f t="shared" si="622"/>
        <v>0</v>
      </c>
      <c r="W959" s="15">
        <v>0</v>
      </c>
      <c r="X959" s="15">
        <v>0</v>
      </c>
      <c r="Y959" s="5"/>
      <c r="Z959" s="5"/>
    </row>
    <row r="960" spans="1:26" s="8" customFormat="1" ht="16.5" thickTop="1" thickBot="1">
      <c r="A960" s="13" t="str">
        <f t="shared" si="585"/>
        <v>b</v>
      </c>
      <c r="B960" s="3"/>
      <c r="C960" s="9" t="s">
        <v>13</v>
      </c>
      <c r="D960" s="15">
        <f t="shared" si="616"/>
        <v>0</v>
      </c>
      <c r="E960" s="15">
        <v>0</v>
      </c>
      <c r="F960" s="15">
        <v>0</v>
      </c>
      <c r="G960" s="15">
        <f t="shared" si="617"/>
        <v>0</v>
      </c>
      <c r="H960" s="15">
        <v>0</v>
      </c>
      <c r="I960" s="15">
        <v>0</v>
      </c>
      <c r="J960" s="15">
        <f t="shared" si="618"/>
        <v>0</v>
      </c>
      <c r="K960" s="15">
        <v>0</v>
      </c>
      <c r="L960" s="15">
        <v>0</v>
      </c>
      <c r="M960" s="15">
        <f t="shared" si="619"/>
        <v>0</v>
      </c>
      <c r="N960" s="15">
        <v>0</v>
      </c>
      <c r="O960" s="15">
        <v>0</v>
      </c>
      <c r="P960" s="15">
        <f t="shared" si="620"/>
        <v>0</v>
      </c>
      <c r="Q960" s="15">
        <v>0</v>
      </c>
      <c r="R960" s="15">
        <v>0</v>
      </c>
      <c r="S960" s="15">
        <f t="shared" si="621"/>
        <v>0</v>
      </c>
      <c r="T960" s="15">
        <v>0</v>
      </c>
      <c r="U960" s="15">
        <v>0</v>
      </c>
      <c r="V960" s="15">
        <f t="shared" si="622"/>
        <v>0</v>
      </c>
      <c r="W960" s="15">
        <v>0</v>
      </c>
      <c r="X960" s="15">
        <v>0</v>
      </c>
      <c r="Y960" s="5"/>
      <c r="Z960" s="5"/>
    </row>
    <row r="961" spans="1:26" ht="16.5" thickTop="1" thickBot="1">
      <c r="A961" s="13" t="str">
        <f t="shared" si="585"/>
        <v>a</v>
      </c>
      <c r="B961" s="3" t="s">
        <v>0</v>
      </c>
      <c r="C961" s="10" t="s">
        <v>14</v>
      </c>
      <c r="D961" s="16">
        <f t="shared" si="616"/>
        <v>5823844.3600000003</v>
      </c>
      <c r="E961" s="16">
        <f>E962+E963+E964+E965+E966+E967</f>
        <v>5823844.3600000003</v>
      </c>
      <c r="F961" s="16">
        <f>F962+F963+F964+F965+F966+F967</f>
        <v>0</v>
      </c>
      <c r="G961" s="16">
        <f t="shared" si="617"/>
        <v>6105000</v>
      </c>
      <c r="H961" s="16">
        <f>H962+H963+H964+H965+H966+H967</f>
        <v>6105000</v>
      </c>
      <c r="I961" s="16">
        <f>I962+I963+I964+I965+I966+I967</f>
        <v>0</v>
      </c>
      <c r="J961" s="16">
        <f t="shared" si="618"/>
        <v>6450000</v>
      </c>
      <c r="K961" s="16">
        <f>K962+K963+K964+K965+K966+K967</f>
        <v>6450000</v>
      </c>
      <c r="L961" s="16">
        <f>L962+L963+L964+L965+L966+L967</f>
        <v>0</v>
      </c>
      <c r="M961" s="16">
        <f t="shared" si="619"/>
        <v>0</v>
      </c>
      <c r="N961" s="16">
        <f>N962+N963+N964+N965+N966+N967</f>
        <v>0</v>
      </c>
      <c r="O961" s="16">
        <f>O962+O963+O964+O965+O966+O967</f>
        <v>0</v>
      </c>
      <c r="P961" s="16">
        <f t="shared" si="620"/>
        <v>0</v>
      </c>
      <c r="Q961" s="16">
        <f>Q962+Q963+Q964+Q965+Q966+Q967</f>
        <v>0</v>
      </c>
      <c r="R961" s="16">
        <f>R962+R963+R964+R965+R966+R967</f>
        <v>0</v>
      </c>
      <c r="S961" s="16">
        <f t="shared" si="621"/>
        <v>0</v>
      </c>
      <c r="T961" s="16">
        <f>T962+T963+T964+T965+T966+T967</f>
        <v>0</v>
      </c>
      <c r="U961" s="16">
        <f>U962+U963+U964+U965+U966+U967</f>
        <v>0</v>
      </c>
      <c r="V961" s="16">
        <f t="shared" si="622"/>
        <v>0</v>
      </c>
      <c r="W961" s="16">
        <f>W962+W963+W964+W965+W966+W967</f>
        <v>0</v>
      </c>
      <c r="X961" s="16">
        <f>X962+X963+X964+X965+X966+X967</f>
        <v>0</v>
      </c>
      <c r="Y961" s="2"/>
      <c r="Z961" s="2"/>
    </row>
    <row r="962" spans="1:26" s="8" customFormat="1" ht="16.5" thickTop="1" thickBot="1">
      <c r="A962" s="13" t="str">
        <f t="shared" si="585"/>
        <v>b</v>
      </c>
      <c r="B962" s="3"/>
      <c r="C962" s="4" t="s">
        <v>182</v>
      </c>
      <c r="D962" s="17">
        <f t="shared" si="616"/>
        <v>0</v>
      </c>
      <c r="E962" s="17"/>
      <c r="F962" s="17"/>
      <c r="G962" s="17">
        <f t="shared" si="617"/>
        <v>0</v>
      </c>
      <c r="H962" s="17"/>
      <c r="I962" s="17"/>
      <c r="J962" s="17">
        <f t="shared" si="618"/>
        <v>0</v>
      </c>
      <c r="K962" s="17"/>
      <c r="L962" s="17"/>
      <c r="M962" s="17">
        <f t="shared" si="619"/>
        <v>0</v>
      </c>
      <c r="N962" s="17"/>
      <c r="O962" s="17"/>
      <c r="P962" s="17">
        <f t="shared" si="620"/>
        <v>0</v>
      </c>
      <c r="Q962" s="17"/>
      <c r="R962" s="17"/>
      <c r="S962" s="17">
        <f t="shared" si="621"/>
        <v>0</v>
      </c>
      <c r="T962" s="17"/>
      <c r="U962" s="17"/>
      <c r="V962" s="17">
        <f t="shared" si="622"/>
        <v>0</v>
      </c>
      <c r="W962" s="17"/>
      <c r="X962" s="17"/>
      <c r="Y962" s="2"/>
      <c r="Z962" s="2"/>
    </row>
    <row r="963" spans="1:26" s="8" customFormat="1" ht="16.5" thickTop="1" thickBot="1">
      <c r="A963" s="13" t="str">
        <f t="shared" si="585"/>
        <v>b</v>
      </c>
      <c r="B963" s="3"/>
      <c r="C963" s="4" t="s">
        <v>133</v>
      </c>
      <c r="D963" s="17">
        <f t="shared" si="616"/>
        <v>0</v>
      </c>
      <c r="E963" s="17"/>
      <c r="F963" s="17"/>
      <c r="G963" s="17">
        <f t="shared" si="617"/>
        <v>0</v>
      </c>
      <c r="H963" s="17"/>
      <c r="I963" s="17"/>
      <c r="J963" s="17">
        <f t="shared" si="618"/>
        <v>0</v>
      </c>
      <c r="K963" s="17"/>
      <c r="L963" s="17"/>
      <c r="M963" s="17">
        <f t="shared" si="619"/>
        <v>0</v>
      </c>
      <c r="N963" s="17"/>
      <c r="O963" s="17"/>
      <c r="P963" s="17">
        <f t="shared" si="620"/>
        <v>0</v>
      </c>
      <c r="Q963" s="17"/>
      <c r="R963" s="17"/>
      <c r="S963" s="17">
        <f t="shared" si="621"/>
        <v>0</v>
      </c>
      <c r="T963" s="17"/>
      <c r="U963" s="17"/>
      <c r="V963" s="17">
        <f t="shared" si="622"/>
        <v>0</v>
      </c>
      <c r="W963" s="17"/>
      <c r="X963" s="17"/>
      <c r="Y963" s="2"/>
      <c r="Z963" s="2"/>
    </row>
    <row r="964" spans="1:26" s="8" customFormat="1" ht="16.5" thickTop="1" thickBot="1">
      <c r="A964" s="13" t="str">
        <f t="shared" si="585"/>
        <v>b</v>
      </c>
      <c r="B964" s="3"/>
      <c r="C964" s="4" t="s">
        <v>132</v>
      </c>
      <c r="D964" s="17">
        <f t="shared" si="616"/>
        <v>0</v>
      </c>
      <c r="E964" s="17"/>
      <c r="F964" s="17"/>
      <c r="G964" s="17">
        <f t="shared" si="617"/>
        <v>0</v>
      </c>
      <c r="H964" s="17"/>
      <c r="I964" s="17"/>
      <c r="J964" s="17">
        <f t="shared" si="618"/>
        <v>0</v>
      </c>
      <c r="K964" s="17"/>
      <c r="L964" s="17"/>
      <c r="M964" s="17">
        <f t="shared" si="619"/>
        <v>0</v>
      </c>
      <c r="N964" s="17"/>
      <c r="O964" s="17"/>
      <c r="P964" s="17">
        <f t="shared" si="620"/>
        <v>0</v>
      </c>
      <c r="Q964" s="17"/>
      <c r="R964" s="17"/>
      <c r="S964" s="17">
        <f t="shared" si="621"/>
        <v>0</v>
      </c>
      <c r="T964" s="17"/>
      <c r="U964" s="17"/>
      <c r="V964" s="17">
        <f t="shared" si="622"/>
        <v>0</v>
      </c>
      <c r="W964" s="17"/>
      <c r="X964" s="17"/>
      <c r="Y964" s="2"/>
      <c r="Z964" s="2"/>
    </row>
    <row r="965" spans="1:26" s="8" customFormat="1" ht="16.5" thickTop="1" thickBot="1">
      <c r="A965" s="13" t="str">
        <f t="shared" si="585"/>
        <v>b</v>
      </c>
      <c r="B965" s="3"/>
      <c r="C965" s="4" t="s">
        <v>148</v>
      </c>
      <c r="D965" s="17">
        <f t="shared" si="616"/>
        <v>0</v>
      </c>
      <c r="E965" s="17"/>
      <c r="F965" s="17"/>
      <c r="G965" s="17">
        <f t="shared" si="617"/>
        <v>0</v>
      </c>
      <c r="H965" s="17"/>
      <c r="I965" s="17"/>
      <c r="J965" s="17">
        <f t="shared" si="618"/>
        <v>0</v>
      </c>
      <c r="K965" s="17"/>
      <c r="L965" s="17"/>
      <c r="M965" s="17">
        <f t="shared" si="619"/>
        <v>0</v>
      </c>
      <c r="N965" s="17"/>
      <c r="O965" s="17"/>
      <c r="P965" s="17">
        <f t="shared" si="620"/>
        <v>0</v>
      </c>
      <c r="Q965" s="17"/>
      <c r="R965" s="17"/>
      <c r="S965" s="17">
        <f t="shared" si="621"/>
        <v>0</v>
      </c>
      <c r="T965" s="17"/>
      <c r="U965" s="17"/>
      <c r="V965" s="17">
        <f t="shared" si="622"/>
        <v>0</v>
      </c>
      <c r="W965" s="17"/>
      <c r="X965" s="17"/>
      <c r="Y965" s="2"/>
      <c r="Z965" s="2"/>
    </row>
    <row r="966" spans="1:26" ht="16.5" thickTop="1" thickBot="1">
      <c r="A966" s="13" t="str">
        <f t="shared" si="585"/>
        <v>a</v>
      </c>
      <c r="B966" s="3" t="s">
        <v>0</v>
      </c>
      <c r="C966" s="4" t="s">
        <v>134</v>
      </c>
      <c r="D966" s="17">
        <f t="shared" si="616"/>
        <v>5823844.3600000003</v>
      </c>
      <c r="E966" s="17">
        <v>5823844.3600000003</v>
      </c>
      <c r="F966" s="17"/>
      <c r="G966" s="17">
        <f t="shared" si="617"/>
        <v>6105000</v>
      </c>
      <c r="H966" s="17">
        <v>6105000</v>
      </c>
      <c r="I966" s="17"/>
      <c r="J966" s="17">
        <f t="shared" si="618"/>
        <v>6450000</v>
      </c>
      <c r="K966" s="17">
        <v>6450000</v>
      </c>
      <c r="L966" s="17"/>
      <c r="M966" s="17">
        <f t="shared" si="619"/>
        <v>0</v>
      </c>
      <c r="N966" s="17"/>
      <c r="O966" s="17"/>
      <c r="P966" s="17">
        <f t="shared" si="620"/>
        <v>0</v>
      </c>
      <c r="Q966" s="17"/>
      <c r="R966" s="17"/>
      <c r="S966" s="17">
        <f t="shared" si="621"/>
        <v>0</v>
      </c>
      <c r="T966" s="17"/>
      <c r="U966" s="17"/>
      <c r="V966" s="17">
        <f t="shared" si="622"/>
        <v>0</v>
      </c>
      <c r="W966" s="17"/>
      <c r="X966" s="17"/>
      <c r="Y966" s="2"/>
      <c r="Z966" s="2"/>
    </row>
    <row r="967" spans="1:26" s="8" customFormat="1" ht="16.5" thickTop="1" thickBot="1">
      <c r="A967" s="13" t="str">
        <f t="shared" si="585"/>
        <v>b</v>
      </c>
      <c r="B967" s="3"/>
      <c r="C967" s="4" t="s">
        <v>129</v>
      </c>
      <c r="D967" s="17">
        <f t="shared" si="616"/>
        <v>0</v>
      </c>
      <c r="E967" s="17">
        <f>E968+E969</f>
        <v>0</v>
      </c>
      <c r="F967" s="17">
        <f>F968+F969</f>
        <v>0</v>
      </c>
      <c r="G967" s="17">
        <f t="shared" si="617"/>
        <v>0</v>
      </c>
      <c r="H967" s="17">
        <f>H968+H969</f>
        <v>0</v>
      </c>
      <c r="I967" s="17">
        <f>I968+I969</f>
        <v>0</v>
      </c>
      <c r="J967" s="17">
        <f t="shared" si="618"/>
        <v>0</v>
      </c>
      <c r="K967" s="17">
        <f>K968+K969</f>
        <v>0</v>
      </c>
      <c r="L967" s="17">
        <f>L968+L969</f>
        <v>0</v>
      </c>
      <c r="M967" s="17">
        <f t="shared" si="619"/>
        <v>0</v>
      </c>
      <c r="N967" s="17">
        <f>N968+N969</f>
        <v>0</v>
      </c>
      <c r="O967" s="17">
        <f>O968+O969</f>
        <v>0</v>
      </c>
      <c r="P967" s="17">
        <f t="shared" si="620"/>
        <v>0</v>
      </c>
      <c r="Q967" s="17">
        <f>Q968+Q969</f>
        <v>0</v>
      </c>
      <c r="R967" s="17">
        <f>R968+R969</f>
        <v>0</v>
      </c>
      <c r="S967" s="17">
        <f t="shared" si="621"/>
        <v>0</v>
      </c>
      <c r="T967" s="17">
        <f>T968+T969</f>
        <v>0</v>
      </c>
      <c r="U967" s="17">
        <f>U968+U969</f>
        <v>0</v>
      </c>
      <c r="V967" s="17">
        <f t="shared" si="622"/>
        <v>0</v>
      </c>
      <c r="W967" s="17">
        <f>W968+W969</f>
        <v>0</v>
      </c>
      <c r="X967" s="17">
        <f>X968+X969</f>
        <v>0</v>
      </c>
      <c r="Y967" s="2"/>
      <c r="Z967" s="2"/>
    </row>
    <row r="968" spans="1:26" s="8" customFormat="1" ht="27" thickTop="1" thickBot="1">
      <c r="A968" s="13" t="str">
        <f t="shared" si="585"/>
        <v>b</v>
      </c>
      <c r="B968" s="3"/>
      <c r="C968" s="11" t="s">
        <v>15</v>
      </c>
      <c r="D968" s="19">
        <f t="shared" si="616"/>
        <v>0</v>
      </c>
      <c r="E968" s="19"/>
      <c r="F968" s="19"/>
      <c r="G968" s="19">
        <f t="shared" si="617"/>
        <v>0</v>
      </c>
      <c r="H968" s="19"/>
      <c r="I968" s="19"/>
      <c r="J968" s="19">
        <f t="shared" si="618"/>
        <v>0</v>
      </c>
      <c r="K968" s="19"/>
      <c r="L968" s="19"/>
      <c r="M968" s="19">
        <f t="shared" si="619"/>
        <v>0</v>
      </c>
      <c r="N968" s="19"/>
      <c r="O968" s="19"/>
      <c r="P968" s="19">
        <f t="shared" si="620"/>
        <v>0</v>
      </c>
      <c r="Q968" s="19"/>
      <c r="R968" s="19"/>
      <c r="S968" s="19">
        <f t="shared" si="621"/>
        <v>0</v>
      </c>
      <c r="T968" s="19"/>
      <c r="U968" s="19"/>
      <c r="V968" s="19">
        <f t="shared" si="622"/>
        <v>0</v>
      </c>
      <c r="W968" s="19"/>
      <c r="X968" s="19"/>
      <c r="Y968" s="2"/>
      <c r="Z968" s="2"/>
    </row>
    <row r="969" spans="1:26" s="8" customFormat="1" ht="27" thickTop="1" thickBot="1">
      <c r="A969" s="13" t="str">
        <f t="shared" si="585"/>
        <v>b</v>
      </c>
      <c r="B969" s="3"/>
      <c r="C969" s="11" t="s">
        <v>16</v>
      </c>
      <c r="D969" s="19">
        <f t="shared" si="616"/>
        <v>0</v>
      </c>
      <c r="E969" s="19"/>
      <c r="F969" s="19"/>
      <c r="G969" s="19">
        <f t="shared" si="617"/>
        <v>0</v>
      </c>
      <c r="H969" s="19"/>
      <c r="I969" s="19"/>
      <c r="J969" s="19">
        <f t="shared" si="618"/>
        <v>0</v>
      </c>
      <c r="K969" s="19"/>
      <c r="L969" s="19"/>
      <c r="M969" s="19">
        <f t="shared" si="619"/>
        <v>0</v>
      </c>
      <c r="N969" s="19"/>
      <c r="O969" s="19"/>
      <c r="P969" s="19">
        <f t="shared" si="620"/>
        <v>0</v>
      </c>
      <c r="Q969" s="19"/>
      <c r="R969" s="19"/>
      <c r="S969" s="19">
        <f t="shared" si="621"/>
        <v>0</v>
      </c>
      <c r="T969" s="19"/>
      <c r="U969" s="19"/>
      <c r="V969" s="19">
        <f t="shared" si="622"/>
        <v>0</v>
      </c>
      <c r="W969" s="19"/>
      <c r="X969" s="19"/>
      <c r="Y969" s="2"/>
      <c r="Z969" s="2"/>
    </row>
    <row r="970" spans="1:26" s="8" customFormat="1" ht="16.5" thickTop="1" thickBot="1">
      <c r="A970" s="13" t="str">
        <f t="shared" si="585"/>
        <v>b</v>
      </c>
      <c r="B970" s="3"/>
      <c r="C970" s="10" t="s">
        <v>17</v>
      </c>
      <c r="D970" s="16">
        <f t="shared" si="616"/>
        <v>0</v>
      </c>
      <c r="E970" s="16">
        <v>0</v>
      </c>
      <c r="F970" s="16">
        <v>0</v>
      </c>
      <c r="G970" s="16">
        <f t="shared" si="617"/>
        <v>0</v>
      </c>
      <c r="H970" s="16">
        <v>0</v>
      </c>
      <c r="I970" s="16">
        <v>0</v>
      </c>
      <c r="J970" s="16">
        <f t="shared" si="618"/>
        <v>0</v>
      </c>
      <c r="K970" s="16">
        <v>0</v>
      </c>
      <c r="L970" s="16">
        <v>0</v>
      </c>
      <c r="M970" s="16">
        <f t="shared" si="619"/>
        <v>0</v>
      </c>
      <c r="N970" s="16">
        <v>0</v>
      </c>
      <c r="O970" s="16">
        <v>0</v>
      </c>
      <c r="P970" s="16">
        <f t="shared" si="620"/>
        <v>0</v>
      </c>
      <c r="Q970" s="16">
        <v>0</v>
      </c>
      <c r="R970" s="16">
        <v>0</v>
      </c>
      <c r="S970" s="16">
        <f t="shared" si="621"/>
        <v>0</v>
      </c>
      <c r="T970" s="16">
        <v>0</v>
      </c>
      <c r="U970" s="16">
        <v>0</v>
      </c>
      <c r="V970" s="16">
        <f t="shared" si="622"/>
        <v>0</v>
      </c>
      <c r="W970" s="16">
        <v>0</v>
      </c>
      <c r="X970" s="16">
        <v>0</v>
      </c>
      <c r="Y970" s="2"/>
      <c r="Z970" s="2"/>
    </row>
    <row r="971" spans="1:26" s="8" customFormat="1" ht="16.5" thickTop="1" thickBot="1">
      <c r="A971" s="13" t="str">
        <f t="shared" si="585"/>
        <v>b</v>
      </c>
      <c r="B971" s="3"/>
      <c r="C971" s="10" t="s">
        <v>18</v>
      </c>
      <c r="D971" s="16">
        <f t="shared" si="616"/>
        <v>0</v>
      </c>
      <c r="E971" s="16">
        <v>0</v>
      </c>
      <c r="F971" s="16">
        <v>0</v>
      </c>
      <c r="G971" s="16">
        <f t="shared" si="617"/>
        <v>0</v>
      </c>
      <c r="H971" s="16">
        <v>0</v>
      </c>
      <c r="I971" s="16">
        <v>0</v>
      </c>
      <c r="J971" s="16">
        <f t="shared" si="618"/>
        <v>0</v>
      </c>
      <c r="K971" s="16">
        <v>0</v>
      </c>
      <c r="L971" s="16">
        <v>0</v>
      </c>
      <c r="M971" s="16">
        <f t="shared" si="619"/>
        <v>0</v>
      </c>
      <c r="N971" s="16">
        <v>0</v>
      </c>
      <c r="O971" s="16">
        <v>0</v>
      </c>
      <c r="P971" s="16">
        <f t="shared" si="620"/>
        <v>0</v>
      </c>
      <c r="Q971" s="16">
        <v>0</v>
      </c>
      <c r="R971" s="16">
        <v>0</v>
      </c>
      <c r="S971" s="16">
        <f t="shared" si="621"/>
        <v>0</v>
      </c>
      <c r="T971" s="16">
        <v>0</v>
      </c>
      <c r="U971" s="16">
        <v>0</v>
      </c>
      <c r="V971" s="16">
        <f t="shared" si="622"/>
        <v>0</v>
      </c>
      <c r="W971" s="16">
        <v>0</v>
      </c>
      <c r="X971" s="16">
        <v>0</v>
      </c>
      <c r="Y971" s="2"/>
      <c r="Z971" s="2"/>
    </row>
    <row r="972" spans="1:26" ht="61.5" thickTop="1" thickBot="1">
      <c r="A972" s="13" t="str">
        <f t="shared" si="585"/>
        <v>a</v>
      </c>
      <c r="B972" s="3" t="s">
        <v>87</v>
      </c>
      <c r="C972" s="6" t="s">
        <v>183</v>
      </c>
      <c r="D972" s="14">
        <f t="shared" si="616"/>
        <v>1838236.51</v>
      </c>
      <c r="E972" s="14">
        <f>E975+E984+E985</f>
        <v>1838236.51</v>
      </c>
      <c r="F972" s="14">
        <f>F975+F984+F985</f>
        <v>0</v>
      </c>
      <c r="G972" s="14">
        <f t="shared" si="617"/>
        <v>4000000</v>
      </c>
      <c r="H972" s="14">
        <f>H975+H984+H985</f>
        <v>4000000</v>
      </c>
      <c r="I972" s="14">
        <f>I975+I984+I985</f>
        <v>0</v>
      </c>
      <c r="J972" s="14">
        <f t="shared" si="618"/>
        <v>3880000</v>
      </c>
      <c r="K972" s="14">
        <f>K975+K984+K985</f>
        <v>3880000</v>
      </c>
      <c r="L972" s="14">
        <f>L975+L984+L985</f>
        <v>0</v>
      </c>
      <c r="M972" s="14">
        <f t="shared" si="619"/>
        <v>0</v>
      </c>
      <c r="N972" s="14">
        <f>N975+N984+N985</f>
        <v>0</v>
      </c>
      <c r="O972" s="14">
        <f>O975+O984+O985</f>
        <v>0</v>
      </c>
      <c r="P972" s="14">
        <f t="shared" si="620"/>
        <v>0</v>
      </c>
      <c r="Q972" s="14">
        <f>Q975+Q984+Q985</f>
        <v>0</v>
      </c>
      <c r="R972" s="14">
        <f>R975+R984+R985</f>
        <v>0</v>
      </c>
      <c r="S972" s="14">
        <f t="shared" si="621"/>
        <v>0</v>
      </c>
      <c r="T972" s="14">
        <f>T975+T984+T985</f>
        <v>0</v>
      </c>
      <c r="U972" s="14">
        <f>U975+U984+U985</f>
        <v>0</v>
      </c>
      <c r="V972" s="14">
        <f t="shared" si="622"/>
        <v>0</v>
      </c>
      <c r="W972" s="14">
        <f>W975+W984+W985</f>
        <v>0</v>
      </c>
      <c r="X972" s="14">
        <f>X975+X984+X985</f>
        <v>0</v>
      </c>
      <c r="Y972" s="5" t="s">
        <v>174</v>
      </c>
      <c r="Z972" s="5" t="s">
        <v>149</v>
      </c>
    </row>
    <row r="973" spans="1:26" s="8" customFormat="1" ht="16.5" thickTop="1" thickBot="1">
      <c r="A973" s="13" t="str">
        <f t="shared" si="585"/>
        <v>b</v>
      </c>
      <c r="B973" s="3"/>
      <c r="C973" s="9" t="s">
        <v>12</v>
      </c>
      <c r="D973" s="15">
        <f t="shared" si="616"/>
        <v>0</v>
      </c>
      <c r="E973" s="15">
        <v>0</v>
      </c>
      <c r="F973" s="15">
        <v>0</v>
      </c>
      <c r="G973" s="15">
        <f t="shared" si="617"/>
        <v>0</v>
      </c>
      <c r="H973" s="15">
        <v>0</v>
      </c>
      <c r="I973" s="15">
        <v>0</v>
      </c>
      <c r="J973" s="15">
        <f t="shared" si="618"/>
        <v>0</v>
      </c>
      <c r="K973" s="15">
        <v>0</v>
      </c>
      <c r="L973" s="15">
        <v>0</v>
      </c>
      <c r="M973" s="15">
        <f t="shared" si="619"/>
        <v>0</v>
      </c>
      <c r="N973" s="15">
        <v>0</v>
      </c>
      <c r="O973" s="15">
        <v>0</v>
      </c>
      <c r="P973" s="15">
        <f t="shared" si="620"/>
        <v>0</v>
      </c>
      <c r="Q973" s="15">
        <v>0</v>
      </c>
      <c r="R973" s="15">
        <v>0</v>
      </c>
      <c r="S973" s="15">
        <f t="shared" si="621"/>
        <v>0</v>
      </c>
      <c r="T973" s="15">
        <v>0</v>
      </c>
      <c r="U973" s="15">
        <v>0</v>
      </c>
      <c r="V973" s="15">
        <f t="shared" si="622"/>
        <v>0</v>
      </c>
      <c r="W973" s="15">
        <v>0</v>
      </c>
      <c r="X973" s="15">
        <v>0</v>
      </c>
      <c r="Y973" s="5"/>
      <c r="Z973" s="5"/>
    </row>
    <row r="974" spans="1:26" s="8" customFormat="1" ht="16.5" thickTop="1" thickBot="1">
      <c r="A974" s="13" t="str">
        <f t="shared" si="585"/>
        <v>b</v>
      </c>
      <c r="B974" s="3"/>
      <c r="C974" s="9" t="s">
        <v>13</v>
      </c>
      <c r="D974" s="15">
        <f t="shared" si="616"/>
        <v>0</v>
      </c>
      <c r="E974" s="15">
        <v>0</v>
      </c>
      <c r="F974" s="15">
        <v>0</v>
      </c>
      <c r="G974" s="15">
        <f t="shared" si="617"/>
        <v>0</v>
      </c>
      <c r="H974" s="15">
        <v>0</v>
      </c>
      <c r="I974" s="15">
        <v>0</v>
      </c>
      <c r="J974" s="15">
        <f t="shared" si="618"/>
        <v>0</v>
      </c>
      <c r="K974" s="15">
        <v>0</v>
      </c>
      <c r="L974" s="15">
        <v>0</v>
      </c>
      <c r="M974" s="15">
        <f t="shared" si="619"/>
        <v>0</v>
      </c>
      <c r="N974" s="15">
        <v>0</v>
      </c>
      <c r="O974" s="15">
        <v>0</v>
      </c>
      <c r="P974" s="15">
        <f t="shared" si="620"/>
        <v>0</v>
      </c>
      <c r="Q974" s="15">
        <v>0</v>
      </c>
      <c r="R974" s="15">
        <v>0</v>
      </c>
      <c r="S974" s="15">
        <f t="shared" si="621"/>
        <v>0</v>
      </c>
      <c r="T974" s="15">
        <v>0</v>
      </c>
      <c r="U974" s="15">
        <v>0</v>
      </c>
      <c r="V974" s="15">
        <f t="shared" si="622"/>
        <v>0</v>
      </c>
      <c r="W974" s="15">
        <v>0</v>
      </c>
      <c r="X974" s="15">
        <v>0</v>
      </c>
      <c r="Y974" s="5"/>
      <c r="Z974" s="5"/>
    </row>
    <row r="975" spans="1:26" ht="16.5" thickTop="1" thickBot="1">
      <c r="A975" s="13" t="str">
        <f t="shared" si="585"/>
        <v>a</v>
      </c>
      <c r="B975" s="3" t="s">
        <v>0</v>
      </c>
      <c r="C975" s="10" t="s">
        <v>14</v>
      </c>
      <c r="D975" s="16">
        <f t="shared" si="616"/>
        <v>1838236.51</v>
      </c>
      <c r="E975" s="16">
        <f>E976+E977+E978+E979+E980+E981</f>
        <v>1838236.51</v>
      </c>
      <c r="F975" s="16">
        <f>F976+F977+F978+F979+F980+F981</f>
        <v>0</v>
      </c>
      <c r="G975" s="16">
        <f t="shared" si="617"/>
        <v>4000000</v>
      </c>
      <c r="H975" s="16">
        <f>H976+H977+H978+H979+H980+H981</f>
        <v>4000000</v>
      </c>
      <c r="I975" s="16">
        <f>I976+I977+I978+I979+I980+I981</f>
        <v>0</v>
      </c>
      <c r="J975" s="16">
        <f t="shared" si="618"/>
        <v>3880000</v>
      </c>
      <c r="K975" s="16">
        <f>K976+K977+K978+K979+K980+K981</f>
        <v>3880000</v>
      </c>
      <c r="L975" s="16">
        <f>L976+L977+L978+L979+L980+L981</f>
        <v>0</v>
      </c>
      <c r="M975" s="16">
        <f t="shared" si="619"/>
        <v>0</v>
      </c>
      <c r="N975" s="16">
        <f>N976+N977+N978+N979+N980+N981</f>
        <v>0</v>
      </c>
      <c r="O975" s="16">
        <f>O976+O977+O978+O979+O980+O981</f>
        <v>0</v>
      </c>
      <c r="P975" s="16">
        <f t="shared" si="620"/>
        <v>0</v>
      </c>
      <c r="Q975" s="16">
        <f>Q976+Q977+Q978+Q979+Q980+Q981</f>
        <v>0</v>
      </c>
      <c r="R975" s="16">
        <f>R976+R977+R978+R979+R980+R981</f>
        <v>0</v>
      </c>
      <c r="S975" s="16">
        <f t="shared" si="621"/>
        <v>0</v>
      </c>
      <c r="T975" s="16">
        <f>T976+T977+T978+T979+T980+T981</f>
        <v>0</v>
      </c>
      <c r="U975" s="16">
        <f>U976+U977+U978+U979+U980+U981</f>
        <v>0</v>
      </c>
      <c r="V975" s="16">
        <f t="shared" si="622"/>
        <v>0</v>
      </c>
      <c r="W975" s="16">
        <f>W976+W977+W978+W979+W980+W981</f>
        <v>0</v>
      </c>
      <c r="X975" s="16">
        <f>X976+X977+X978+X979+X980+X981</f>
        <v>0</v>
      </c>
      <c r="Y975" s="2"/>
      <c r="Z975" s="2"/>
    </row>
    <row r="976" spans="1:26" s="8" customFormat="1" ht="16.5" thickTop="1" thickBot="1">
      <c r="A976" s="13" t="str">
        <f t="shared" si="585"/>
        <v>b</v>
      </c>
      <c r="B976" s="3"/>
      <c r="C976" s="4" t="s">
        <v>182</v>
      </c>
      <c r="D976" s="17">
        <f t="shared" si="616"/>
        <v>0</v>
      </c>
      <c r="E976" s="17"/>
      <c r="F976" s="17"/>
      <c r="G976" s="17">
        <f t="shared" si="617"/>
        <v>0</v>
      </c>
      <c r="H976" s="17"/>
      <c r="I976" s="17"/>
      <c r="J976" s="17">
        <f t="shared" si="618"/>
        <v>0</v>
      </c>
      <c r="K976" s="17"/>
      <c r="L976" s="17"/>
      <c r="M976" s="17">
        <f t="shared" si="619"/>
        <v>0</v>
      </c>
      <c r="N976" s="17"/>
      <c r="O976" s="17"/>
      <c r="P976" s="17">
        <f t="shared" si="620"/>
        <v>0</v>
      </c>
      <c r="Q976" s="17"/>
      <c r="R976" s="17"/>
      <c r="S976" s="17">
        <f t="shared" si="621"/>
        <v>0</v>
      </c>
      <c r="T976" s="17"/>
      <c r="U976" s="17"/>
      <c r="V976" s="17">
        <f t="shared" si="622"/>
        <v>0</v>
      </c>
      <c r="W976" s="17"/>
      <c r="X976" s="17"/>
      <c r="Y976" s="2"/>
      <c r="Z976" s="2"/>
    </row>
    <row r="977" spans="1:26" ht="16.5" thickTop="1" thickBot="1">
      <c r="A977" s="13" t="str">
        <f t="shared" si="585"/>
        <v>a</v>
      </c>
      <c r="B977" s="3" t="s">
        <v>0</v>
      </c>
      <c r="C977" s="4" t="s">
        <v>133</v>
      </c>
      <c r="D977" s="17">
        <f t="shared" si="616"/>
        <v>1838236.51</v>
      </c>
      <c r="E977" s="17">
        <v>1838236.51</v>
      </c>
      <c r="F977" s="17"/>
      <c r="G977" s="17">
        <f t="shared" si="617"/>
        <v>4000000</v>
      </c>
      <c r="H977" s="17">
        <v>4000000</v>
      </c>
      <c r="I977" s="17"/>
      <c r="J977" s="17">
        <f t="shared" si="618"/>
        <v>3880000</v>
      </c>
      <c r="K977" s="17">
        <v>3880000</v>
      </c>
      <c r="L977" s="17"/>
      <c r="M977" s="17">
        <f t="shared" si="619"/>
        <v>0</v>
      </c>
      <c r="N977" s="17"/>
      <c r="O977" s="17"/>
      <c r="P977" s="17">
        <f t="shared" si="620"/>
        <v>0</v>
      </c>
      <c r="Q977" s="17"/>
      <c r="R977" s="17"/>
      <c r="S977" s="17">
        <f t="shared" si="621"/>
        <v>0</v>
      </c>
      <c r="T977" s="17"/>
      <c r="U977" s="17"/>
      <c r="V977" s="17">
        <f t="shared" si="622"/>
        <v>0</v>
      </c>
      <c r="W977" s="17"/>
      <c r="X977" s="17"/>
      <c r="Y977" s="2"/>
      <c r="Z977" s="2"/>
    </row>
    <row r="978" spans="1:26" s="8" customFormat="1" ht="16.5" thickTop="1" thickBot="1">
      <c r="A978" s="13" t="str">
        <f t="shared" si="585"/>
        <v>b</v>
      </c>
      <c r="B978" s="3"/>
      <c r="C978" s="4" t="s">
        <v>132</v>
      </c>
      <c r="D978" s="17">
        <f t="shared" si="616"/>
        <v>0</v>
      </c>
      <c r="E978" s="17"/>
      <c r="F978" s="17"/>
      <c r="G978" s="17">
        <f t="shared" si="617"/>
        <v>0</v>
      </c>
      <c r="H978" s="17"/>
      <c r="I978" s="17"/>
      <c r="J978" s="17">
        <f t="shared" si="618"/>
        <v>0</v>
      </c>
      <c r="K978" s="17"/>
      <c r="L978" s="17"/>
      <c r="M978" s="17">
        <f t="shared" si="619"/>
        <v>0</v>
      </c>
      <c r="N978" s="17"/>
      <c r="O978" s="17"/>
      <c r="P978" s="17">
        <f t="shared" si="620"/>
        <v>0</v>
      </c>
      <c r="Q978" s="17"/>
      <c r="R978" s="17"/>
      <c r="S978" s="17">
        <f t="shared" si="621"/>
        <v>0</v>
      </c>
      <c r="T978" s="17"/>
      <c r="U978" s="17"/>
      <c r="V978" s="17">
        <f t="shared" si="622"/>
        <v>0</v>
      </c>
      <c r="W978" s="17"/>
      <c r="X978" s="17"/>
      <c r="Y978" s="2"/>
      <c r="Z978" s="2"/>
    </row>
    <row r="979" spans="1:26" s="8" customFormat="1" ht="16.5" thickTop="1" thickBot="1">
      <c r="A979" s="13" t="str">
        <f t="shared" si="585"/>
        <v>b</v>
      </c>
      <c r="B979" s="3"/>
      <c r="C979" s="4" t="s">
        <v>148</v>
      </c>
      <c r="D979" s="17">
        <f t="shared" si="616"/>
        <v>0</v>
      </c>
      <c r="E979" s="17"/>
      <c r="F979" s="17"/>
      <c r="G979" s="17">
        <f t="shared" si="617"/>
        <v>0</v>
      </c>
      <c r="H979" s="17"/>
      <c r="I979" s="17"/>
      <c r="J979" s="17">
        <f t="shared" si="618"/>
        <v>0</v>
      </c>
      <c r="K979" s="17"/>
      <c r="L979" s="17"/>
      <c r="M979" s="17">
        <f t="shared" si="619"/>
        <v>0</v>
      </c>
      <c r="N979" s="17"/>
      <c r="O979" s="17"/>
      <c r="P979" s="17">
        <f t="shared" si="620"/>
        <v>0</v>
      </c>
      <c r="Q979" s="17"/>
      <c r="R979" s="17"/>
      <c r="S979" s="17">
        <f t="shared" si="621"/>
        <v>0</v>
      </c>
      <c r="T979" s="17"/>
      <c r="U979" s="17"/>
      <c r="V979" s="17">
        <f t="shared" si="622"/>
        <v>0</v>
      </c>
      <c r="W979" s="17"/>
      <c r="X979" s="17"/>
      <c r="Y979" s="2"/>
      <c r="Z979" s="2"/>
    </row>
    <row r="980" spans="1:26" s="8" customFormat="1" ht="16.5" thickTop="1" thickBot="1">
      <c r="A980" s="13" t="str">
        <f t="shared" si="585"/>
        <v>b</v>
      </c>
      <c r="B980" s="3"/>
      <c r="C980" s="4" t="s">
        <v>134</v>
      </c>
      <c r="D980" s="17">
        <f t="shared" si="616"/>
        <v>0</v>
      </c>
      <c r="E980" s="17"/>
      <c r="F980" s="17"/>
      <c r="G980" s="17">
        <f t="shared" si="617"/>
        <v>0</v>
      </c>
      <c r="H980" s="17"/>
      <c r="I980" s="17"/>
      <c r="J980" s="17">
        <f t="shared" si="618"/>
        <v>0</v>
      </c>
      <c r="K980" s="17"/>
      <c r="L980" s="17"/>
      <c r="M980" s="17">
        <f t="shared" si="619"/>
        <v>0</v>
      </c>
      <c r="N980" s="17"/>
      <c r="O980" s="17"/>
      <c r="P980" s="17">
        <f t="shared" si="620"/>
        <v>0</v>
      </c>
      <c r="Q980" s="17"/>
      <c r="R980" s="17"/>
      <c r="S980" s="17">
        <f t="shared" si="621"/>
        <v>0</v>
      </c>
      <c r="T980" s="17"/>
      <c r="U980" s="17"/>
      <c r="V980" s="17">
        <f t="shared" si="622"/>
        <v>0</v>
      </c>
      <c r="W980" s="17"/>
      <c r="X980" s="17"/>
      <c r="Y980" s="2"/>
      <c r="Z980" s="2"/>
    </row>
    <row r="981" spans="1:26" s="8" customFormat="1" ht="16.5" thickTop="1" thickBot="1">
      <c r="A981" s="13" t="str">
        <f t="shared" si="585"/>
        <v>b</v>
      </c>
      <c r="B981" s="3"/>
      <c r="C981" s="4" t="s">
        <v>129</v>
      </c>
      <c r="D981" s="17">
        <f t="shared" si="616"/>
        <v>0</v>
      </c>
      <c r="E981" s="17">
        <f>E982+E983</f>
        <v>0</v>
      </c>
      <c r="F981" s="17">
        <f>F982+F983</f>
        <v>0</v>
      </c>
      <c r="G981" s="17">
        <f t="shared" si="617"/>
        <v>0</v>
      </c>
      <c r="H981" s="17">
        <f>H982+H983</f>
        <v>0</v>
      </c>
      <c r="I981" s="17">
        <f>I982+I983</f>
        <v>0</v>
      </c>
      <c r="J981" s="17">
        <f t="shared" si="618"/>
        <v>0</v>
      </c>
      <c r="K981" s="17">
        <f>K982+K983</f>
        <v>0</v>
      </c>
      <c r="L981" s="17">
        <f>L982+L983</f>
        <v>0</v>
      </c>
      <c r="M981" s="17">
        <f t="shared" si="619"/>
        <v>0</v>
      </c>
      <c r="N981" s="17">
        <f>N982+N983</f>
        <v>0</v>
      </c>
      <c r="O981" s="17">
        <f>O982+O983</f>
        <v>0</v>
      </c>
      <c r="P981" s="17">
        <f t="shared" si="620"/>
        <v>0</v>
      </c>
      <c r="Q981" s="17">
        <f>Q982+Q983</f>
        <v>0</v>
      </c>
      <c r="R981" s="17">
        <f>R982+R983</f>
        <v>0</v>
      </c>
      <c r="S981" s="17">
        <f t="shared" si="621"/>
        <v>0</v>
      </c>
      <c r="T981" s="17">
        <f>T982+T983</f>
        <v>0</v>
      </c>
      <c r="U981" s="17">
        <f>U982+U983</f>
        <v>0</v>
      </c>
      <c r="V981" s="17">
        <f t="shared" si="622"/>
        <v>0</v>
      </c>
      <c r="W981" s="17">
        <f>W982+W983</f>
        <v>0</v>
      </c>
      <c r="X981" s="17">
        <f>X982+X983</f>
        <v>0</v>
      </c>
      <c r="Y981" s="2"/>
      <c r="Z981" s="2"/>
    </row>
    <row r="982" spans="1:26" s="8" customFormat="1" ht="27" thickTop="1" thickBot="1">
      <c r="A982" s="13" t="str">
        <f t="shared" si="585"/>
        <v>b</v>
      </c>
      <c r="B982" s="3"/>
      <c r="C982" s="11" t="s">
        <v>15</v>
      </c>
      <c r="D982" s="19">
        <f t="shared" si="616"/>
        <v>0</v>
      </c>
      <c r="E982" s="19"/>
      <c r="F982" s="19"/>
      <c r="G982" s="19">
        <f t="shared" si="617"/>
        <v>0</v>
      </c>
      <c r="H982" s="19"/>
      <c r="I982" s="19"/>
      <c r="J982" s="19">
        <f t="shared" si="618"/>
        <v>0</v>
      </c>
      <c r="K982" s="19"/>
      <c r="L982" s="19"/>
      <c r="M982" s="19">
        <f t="shared" si="619"/>
        <v>0</v>
      </c>
      <c r="N982" s="19"/>
      <c r="O982" s="19"/>
      <c r="P982" s="19">
        <f t="shared" si="620"/>
        <v>0</v>
      </c>
      <c r="Q982" s="19"/>
      <c r="R982" s="19"/>
      <c r="S982" s="19">
        <f t="shared" si="621"/>
        <v>0</v>
      </c>
      <c r="T982" s="19"/>
      <c r="U982" s="19"/>
      <c r="V982" s="19">
        <f t="shared" si="622"/>
        <v>0</v>
      </c>
      <c r="W982" s="19"/>
      <c r="X982" s="19"/>
      <c r="Y982" s="2"/>
      <c r="Z982" s="2"/>
    </row>
    <row r="983" spans="1:26" s="8" customFormat="1" ht="27" thickTop="1" thickBot="1">
      <c r="A983" s="13" t="str">
        <f t="shared" si="585"/>
        <v>b</v>
      </c>
      <c r="B983" s="3"/>
      <c r="C983" s="11" t="s">
        <v>16</v>
      </c>
      <c r="D983" s="19">
        <f t="shared" si="616"/>
        <v>0</v>
      </c>
      <c r="E983" s="19"/>
      <c r="F983" s="19"/>
      <c r="G983" s="19">
        <f t="shared" si="617"/>
        <v>0</v>
      </c>
      <c r="H983" s="19"/>
      <c r="I983" s="19"/>
      <c r="J983" s="19">
        <f t="shared" si="618"/>
        <v>0</v>
      </c>
      <c r="K983" s="19"/>
      <c r="L983" s="19"/>
      <c r="M983" s="19">
        <f t="shared" si="619"/>
        <v>0</v>
      </c>
      <c r="N983" s="19"/>
      <c r="O983" s="19"/>
      <c r="P983" s="19">
        <f t="shared" si="620"/>
        <v>0</v>
      </c>
      <c r="Q983" s="19"/>
      <c r="R983" s="19"/>
      <c r="S983" s="19">
        <f t="shared" si="621"/>
        <v>0</v>
      </c>
      <c r="T983" s="19"/>
      <c r="U983" s="19"/>
      <c r="V983" s="19">
        <f t="shared" si="622"/>
        <v>0</v>
      </c>
      <c r="W983" s="19"/>
      <c r="X983" s="19"/>
      <c r="Y983" s="2"/>
      <c r="Z983" s="2"/>
    </row>
    <row r="984" spans="1:26" s="8" customFormat="1" ht="16.5" thickTop="1" thickBot="1">
      <c r="A984" s="13" t="str">
        <f t="shared" si="585"/>
        <v>b</v>
      </c>
      <c r="B984" s="3"/>
      <c r="C984" s="10" t="s">
        <v>17</v>
      </c>
      <c r="D984" s="16">
        <f t="shared" si="616"/>
        <v>0</v>
      </c>
      <c r="E984" s="16">
        <v>0</v>
      </c>
      <c r="F984" s="16">
        <v>0</v>
      </c>
      <c r="G984" s="16">
        <f t="shared" si="617"/>
        <v>0</v>
      </c>
      <c r="H984" s="16">
        <v>0</v>
      </c>
      <c r="I984" s="16">
        <v>0</v>
      </c>
      <c r="J984" s="16">
        <f t="shared" si="618"/>
        <v>0</v>
      </c>
      <c r="K984" s="16">
        <v>0</v>
      </c>
      <c r="L984" s="16">
        <v>0</v>
      </c>
      <c r="M984" s="16">
        <f t="shared" si="619"/>
        <v>0</v>
      </c>
      <c r="N984" s="16">
        <v>0</v>
      </c>
      <c r="O984" s="16">
        <v>0</v>
      </c>
      <c r="P984" s="16">
        <f t="shared" si="620"/>
        <v>0</v>
      </c>
      <c r="Q984" s="16">
        <v>0</v>
      </c>
      <c r="R984" s="16">
        <v>0</v>
      </c>
      <c r="S984" s="16">
        <f t="shared" si="621"/>
        <v>0</v>
      </c>
      <c r="T984" s="16">
        <v>0</v>
      </c>
      <c r="U984" s="16">
        <v>0</v>
      </c>
      <c r="V984" s="16">
        <f t="shared" si="622"/>
        <v>0</v>
      </c>
      <c r="W984" s="16">
        <v>0</v>
      </c>
      <c r="X984" s="16">
        <v>0</v>
      </c>
      <c r="Y984" s="2"/>
      <c r="Z984" s="2"/>
    </row>
    <row r="985" spans="1:26" s="8" customFormat="1" ht="16.5" thickTop="1" thickBot="1">
      <c r="A985" s="13" t="str">
        <f t="shared" si="585"/>
        <v>b</v>
      </c>
      <c r="B985" s="3"/>
      <c r="C985" s="10" t="s">
        <v>18</v>
      </c>
      <c r="D985" s="16">
        <f t="shared" si="616"/>
        <v>0</v>
      </c>
      <c r="E985" s="16">
        <v>0</v>
      </c>
      <c r="F985" s="16">
        <v>0</v>
      </c>
      <c r="G985" s="16">
        <f t="shared" si="617"/>
        <v>0</v>
      </c>
      <c r="H985" s="16">
        <v>0</v>
      </c>
      <c r="I985" s="16">
        <v>0</v>
      </c>
      <c r="J985" s="16">
        <f t="shared" si="618"/>
        <v>0</v>
      </c>
      <c r="K985" s="16">
        <v>0</v>
      </c>
      <c r="L985" s="16">
        <v>0</v>
      </c>
      <c r="M985" s="16">
        <f t="shared" si="619"/>
        <v>0</v>
      </c>
      <c r="N985" s="16">
        <v>0</v>
      </c>
      <c r="O985" s="16">
        <v>0</v>
      </c>
      <c r="P985" s="16">
        <f t="shared" si="620"/>
        <v>0</v>
      </c>
      <c r="Q985" s="16">
        <v>0</v>
      </c>
      <c r="R985" s="16">
        <v>0</v>
      </c>
      <c r="S985" s="16">
        <f t="shared" si="621"/>
        <v>0</v>
      </c>
      <c r="T985" s="16">
        <v>0</v>
      </c>
      <c r="U985" s="16">
        <v>0</v>
      </c>
      <c r="V985" s="16">
        <f t="shared" si="622"/>
        <v>0</v>
      </c>
      <c r="W985" s="16">
        <v>0</v>
      </c>
      <c r="X985" s="16">
        <v>0</v>
      </c>
      <c r="Y985" s="2"/>
      <c r="Z985" s="2"/>
    </row>
    <row r="986" spans="1:26" ht="91.5" thickTop="1" thickBot="1">
      <c r="A986" s="13" t="str">
        <f t="shared" si="585"/>
        <v>a</v>
      </c>
      <c r="B986" s="3" t="s">
        <v>88</v>
      </c>
      <c r="C986" s="6" t="s">
        <v>89</v>
      </c>
      <c r="D986" s="14">
        <f t="shared" si="616"/>
        <v>1636817.81</v>
      </c>
      <c r="E986" s="14">
        <f>E989+E998+E999</f>
        <v>1636817.81</v>
      </c>
      <c r="F986" s="14">
        <f>F989+F998+F999</f>
        <v>0</v>
      </c>
      <c r="G986" s="14">
        <f t="shared" si="617"/>
        <v>2415000</v>
      </c>
      <c r="H986" s="14">
        <f>H989+H998+H999</f>
        <v>2415000</v>
      </c>
      <c r="I986" s="14">
        <f>I989+I998+I999</f>
        <v>0</v>
      </c>
      <c r="J986" s="14">
        <f t="shared" si="618"/>
        <v>2190000</v>
      </c>
      <c r="K986" s="14">
        <f>K989+K998+K999</f>
        <v>2190000</v>
      </c>
      <c r="L986" s="14">
        <f>L989+L998+L999</f>
        <v>0</v>
      </c>
      <c r="M986" s="14">
        <f t="shared" si="619"/>
        <v>0</v>
      </c>
      <c r="N986" s="14">
        <f>N989+N998+N999</f>
        <v>0</v>
      </c>
      <c r="O986" s="14">
        <f>O989+O998+O999</f>
        <v>0</v>
      </c>
      <c r="P986" s="14">
        <f t="shared" si="620"/>
        <v>0</v>
      </c>
      <c r="Q986" s="14">
        <f>Q989+Q998+Q999</f>
        <v>0</v>
      </c>
      <c r="R986" s="14">
        <f>R989+R998+R999</f>
        <v>0</v>
      </c>
      <c r="S986" s="14">
        <f t="shared" si="621"/>
        <v>0</v>
      </c>
      <c r="T986" s="14">
        <f>T989+T998+T999</f>
        <v>0</v>
      </c>
      <c r="U986" s="14">
        <f>U989+U998+U999</f>
        <v>0</v>
      </c>
      <c r="V986" s="14">
        <f t="shared" si="622"/>
        <v>0</v>
      </c>
      <c r="W986" s="14">
        <f>W989+W998+W999</f>
        <v>0</v>
      </c>
      <c r="X986" s="14">
        <f>X989+X998+X999</f>
        <v>0</v>
      </c>
      <c r="Y986" s="5" t="s">
        <v>174</v>
      </c>
      <c r="Z986" s="5" t="s">
        <v>151</v>
      </c>
    </row>
    <row r="987" spans="1:26" s="8" customFormat="1" ht="16.5" thickTop="1" thickBot="1">
      <c r="A987" s="13" t="str">
        <f t="shared" si="585"/>
        <v>b</v>
      </c>
      <c r="B987" s="3"/>
      <c r="C987" s="9" t="s">
        <v>12</v>
      </c>
      <c r="D987" s="15">
        <f t="shared" si="616"/>
        <v>0</v>
      </c>
      <c r="E987" s="15">
        <v>0</v>
      </c>
      <c r="F987" s="15">
        <v>0</v>
      </c>
      <c r="G987" s="15">
        <f t="shared" si="617"/>
        <v>0</v>
      </c>
      <c r="H987" s="15">
        <v>0</v>
      </c>
      <c r="I987" s="15">
        <v>0</v>
      </c>
      <c r="J987" s="15">
        <f t="shared" si="618"/>
        <v>0</v>
      </c>
      <c r="K987" s="15">
        <v>0</v>
      </c>
      <c r="L987" s="15">
        <v>0</v>
      </c>
      <c r="M987" s="15">
        <f t="shared" si="619"/>
        <v>0</v>
      </c>
      <c r="N987" s="15">
        <v>0</v>
      </c>
      <c r="O987" s="15">
        <v>0</v>
      </c>
      <c r="P987" s="15">
        <f t="shared" si="620"/>
        <v>0</v>
      </c>
      <c r="Q987" s="15">
        <v>0</v>
      </c>
      <c r="R987" s="15">
        <v>0</v>
      </c>
      <c r="S987" s="15">
        <f t="shared" si="621"/>
        <v>0</v>
      </c>
      <c r="T987" s="15">
        <v>0</v>
      </c>
      <c r="U987" s="15">
        <v>0</v>
      </c>
      <c r="V987" s="15">
        <f t="shared" si="622"/>
        <v>0</v>
      </c>
      <c r="W987" s="15">
        <v>0</v>
      </c>
      <c r="X987" s="15">
        <v>0</v>
      </c>
      <c r="Y987" s="5"/>
      <c r="Z987" s="5"/>
    </row>
    <row r="988" spans="1:26" s="8" customFormat="1" ht="16.5" thickTop="1" thickBot="1">
      <c r="A988" s="13" t="str">
        <f t="shared" si="585"/>
        <v>b</v>
      </c>
      <c r="B988" s="3"/>
      <c r="C988" s="9" t="s">
        <v>13</v>
      </c>
      <c r="D988" s="15">
        <f t="shared" si="616"/>
        <v>0</v>
      </c>
      <c r="E988" s="15">
        <v>0</v>
      </c>
      <c r="F988" s="15">
        <v>0</v>
      </c>
      <c r="G988" s="15">
        <f t="shared" si="617"/>
        <v>0</v>
      </c>
      <c r="H988" s="15">
        <v>0</v>
      </c>
      <c r="I988" s="15">
        <v>0</v>
      </c>
      <c r="J988" s="15">
        <f t="shared" si="618"/>
        <v>0</v>
      </c>
      <c r="K988" s="15">
        <v>0</v>
      </c>
      <c r="L988" s="15">
        <v>0</v>
      </c>
      <c r="M988" s="15">
        <f t="shared" si="619"/>
        <v>0</v>
      </c>
      <c r="N988" s="15">
        <v>0</v>
      </c>
      <c r="O988" s="15">
        <v>0</v>
      </c>
      <c r="P988" s="15">
        <f t="shared" si="620"/>
        <v>0</v>
      </c>
      <c r="Q988" s="15">
        <v>0</v>
      </c>
      <c r="R988" s="15">
        <v>0</v>
      </c>
      <c r="S988" s="15">
        <f t="shared" si="621"/>
        <v>0</v>
      </c>
      <c r="T988" s="15">
        <v>0</v>
      </c>
      <c r="U988" s="15">
        <v>0</v>
      </c>
      <c r="V988" s="15">
        <f t="shared" si="622"/>
        <v>0</v>
      </c>
      <c r="W988" s="15">
        <v>0</v>
      </c>
      <c r="X988" s="15">
        <v>0</v>
      </c>
      <c r="Y988" s="5"/>
      <c r="Z988" s="5"/>
    </row>
    <row r="989" spans="1:26" ht="16.5" thickTop="1" thickBot="1">
      <c r="A989" s="13" t="str">
        <f t="shared" si="585"/>
        <v>a</v>
      </c>
      <c r="B989" s="3" t="s">
        <v>0</v>
      </c>
      <c r="C989" s="10" t="s">
        <v>14</v>
      </c>
      <c r="D989" s="16">
        <f t="shared" si="616"/>
        <v>1636817.81</v>
      </c>
      <c r="E989" s="16">
        <f>E990+E991+E992+E993+E994+E995</f>
        <v>1636817.81</v>
      </c>
      <c r="F989" s="16">
        <f>F990+F991+F992+F993+F994+F995</f>
        <v>0</v>
      </c>
      <c r="G989" s="16">
        <f t="shared" si="617"/>
        <v>2415000</v>
      </c>
      <c r="H989" s="16">
        <f>H990+H991+H992+H993+H994+H995</f>
        <v>2415000</v>
      </c>
      <c r="I989" s="16">
        <f>I990+I991+I992+I993+I994+I995</f>
        <v>0</v>
      </c>
      <c r="J989" s="16">
        <f t="shared" si="618"/>
        <v>2190000</v>
      </c>
      <c r="K989" s="16">
        <f>K990+K991+K992+K993+K994+K995</f>
        <v>2190000</v>
      </c>
      <c r="L989" s="16">
        <f>L990+L991+L992+L993+L994+L995</f>
        <v>0</v>
      </c>
      <c r="M989" s="16">
        <f t="shared" si="619"/>
        <v>0</v>
      </c>
      <c r="N989" s="16">
        <f>N990+N991+N992+N993+N994+N995</f>
        <v>0</v>
      </c>
      <c r="O989" s="16">
        <f>O990+O991+O992+O993+O994+O995</f>
        <v>0</v>
      </c>
      <c r="P989" s="16">
        <f t="shared" si="620"/>
        <v>0</v>
      </c>
      <c r="Q989" s="16">
        <f>Q990+Q991+Q992+Q993+Q994+Q995</f>
        <v>0</v>
      </c>
      <c r="R989" s="16">
        <f>R990+R991+R992+R993+R994+R995</f>
        <v>0</v>
      </c>
      <c r="S989" s="16">
        <f t="shared" si="621"/>
        <v>0</v>
      </c>
      <c r="T989" s="16">
        <f>T990+T991+T992+T993+T994+T995</f>
        <v>0</v>
      </c>
      <c r="U989" s="16">
        <f>U990+U991+U992+U993+U994+U995</f>
        <v>0</v>
      </c>
      <c r="V989" s="16">
        <f t="shared" si="622"/>
        <v>0</v>
      </c>
      <c r="W989" s="16">
        <f>W990+W991+W992+W993+W994+W995</f>
        <v>0</v>
      </c>
      <c r="X989" s="16">
        <f>X990+X991+X992+X993+X994+X995</f>
        <v>0</v>
      </c>
      <c r="Y989" s="2"/>
      <c r="Z989" s="2"/>
    </row>
    <row r="990" spans="1:26" ht="16.5" thickTop="1" thickBot="1">
      <c r="A990" s="13" t="str">
        <f t="shared" si="585"/>
        <v>b</v>
      </c>
      <c r="B990" s="3" t="s">
        <v>0</v>
      </c>
      <c r="C990" s="4" t="s">
        <v>182</v>
      </c>
      <c r="D990" s="17">
        <f t="shared" si="616"/>
        <v>0</v>
      </c>
      <c r="E990" s="17"/>
      <c r="F990" s="17"/>
      <c r="G990" s="17">
        <f t="shared" si="617"/>
        <v>0</v>
      </c>
      <c r="H990" s="17"/>
      <c r="I990" s="17"/>
      <c r="J990" s="17">
        <f t="shared" si="618"/>
        <v>0</v>
      </c>
      <c r="K990" s="17"/>
      <c r="L990" s="17"/>
      <c r="M990" s="17">
        <f t="shared" si="619"/>
        <v>0</v>
      </c>
      <c r="N990" s="17"/>
      <c r="O990" s="17"/>
      <c r="P990" s="17">
        <f t="shared" si="620"/>
        <v>0</v>
      </c>
      <c r="Q990" s="17"/>
      <c r="R990" s="17"/>
      <c r="S990" s="17">
        <f t="shared" si="621"/>
        <v>0</v>
      </c>
      <c r="T990" s="17"/>
      <c r="U990" s="17"/>
      <c r="V990" s="17">
        <f t="shared" si="622"/>
        <v>0</v>
      </c>
      <c r="W990" s="17"/>
      <c r="X990" s="17"/>
      <c r="Y990" s="2"/>
      <c r="Z990" s="2"/>
    </row>
    <row r="991" spans="1:26" ht="16.5" thickTop="1" thickBot="1">
      <c r="A991" s="13" t="str">
        <f t="shared" si="585"/>
        <v>a</v>
      </c>
      <c r="B991" s="3" t="s">
        <v>0</v>
      </c>
      <c r="C991" s="4" t="s">
        <v>133</v>
      </c>
      <c r="D991" s="17">
        <f t="shared" si="616"/>
        <v>1636817.81</v>
      </c>
      <c r="E991" s="17">
        <v>1636817.81</v>
      </c>
      <c r="F991" s="17"/>
      <c r="G991" s="17">
        <f t="shared" si="617"/>
        <v>2415000</v>
      </c>
      <c r="H991" s="17">
        <v>2415000</v>
      </c>
      <c r="I991" s="17"/>
      <c r="J991" s="17">
        <f t="shared" si="618"/>
        <v>2190000</v>
      </c>
      <c r="K991" s="17">
        <v>2190000</v>
      </c>
      <c r="L991" s="17"/>
      <c r="M991" s="17">
        <f t="shared" si="619"/>
        <v>0</v>
      </c>
      <c r="N991" s="17"/>
      <c r="O991" s="17"/>
      <c r="P991" s="17">
        <f t="shared" si="620"/>
        <v>0</v>
      </c>
      <c r="Q991" s="17"/>
      <c r="R991" s="17"/>
      <c r="S991" s="17">
        <f t="shared" si="621"/>
        <v>0</v>
      </c>
      <c r="T991" s="17"/>
      <c r="U991" s="17"/>
      <c r="V991" s="17">
        <f t="shared" si="622"/>
        <v>0</v>
      </c>
      <c r="W991" s="17"/>
      <c r="X991" s="17"/>
      <c r="Y991" s="2"/>
      <c r="Z991" s="2"/>
    </row>
    <row r="992" spans="1:26" s="8" customFormat="1" ht="16.5" thickTop="1" thickBot="1">
      <c r="A992" s="13" t="str">
        <f t="shared" si="585"/>
        <v>b</v>
      </c>
      <c r="B992" s="3"/>
      <c r="C992" s="4" t="s">
        <v>132</v>
      </c>
      <c r="D992" s="17">
        <f t="shared" si="616"/>
        <v>0</v>
      </c>
      <c r="E992" s="17"/>
      <c r="F992" s="17"/>
      <c r="G992" s="17">
        <f t="shared" si="617"/>
        <v>0</v>
      </c>
      <c r="H992" s="17"/>
      <c r="I992" s="17"/>
      <c r="J992" s="17">
        <f t="shared" si="618"/>
        <v>0</v>
      </c>
      <c r="K992" s="17"/>
      <c r="L992" s="17"/>
      <c r="M992" s="17">
        <f t="shared" si="619"/>
        <v>0</v>
      </c>
      <c r="N992" s="17"/>
      <c r="O992" s="17"/>
      <c r="P992" s="17">
        <f t="shared" si="620"/>
        <v>0</v>
      </c>
      <c r="Q992" s="17"/>
      <c r="R992" s="17"/>
      <c r="S992" s="17">
        <f t="shared" si="621"/>
        <v>0</v>
      </c>
      <c r="T992" s="17"/>
      <c r="U992" s="17"/>
      <c r="V992" s="17">
        <f t="shared" si="622"/>
        <v>0</v>
      </c>
      <c r="W992" s="17"/>
      <c r="X992" s="17"/>
      <c r="Y992" s="2"/>
      <c r="Z992" s="2"/>
    </row>
    <row r="993" spans="1:26" s="8" customFormat="1" ht="16.5" thickTop="1" thickBot="1">
      <c r="A993" s="13" t="str">
        <f t="shared" si="585"/>
        <v>b</v>
      </c>
      <c r="B993" s="3"/>
      <c r="C993" s="4" t="s">
        <v>148</v>
      </c>
      <c r="D993" s="17">
        <f t="shared" si="616"/>
        <v>0</v>
      </c>
      <c r="E993" s="17"/>
      <c r="F993" s="17"/>
      <c r="G993" s="17">
        <f t="shared" si="617"/>
        <v>0</v>
      </c>
      <c r="H993" s="17"/>
      <c r="I993" s="17"/>
      <c r="J993" s="17">
        <f t="shared" si="618"/>
        <v>0</v>
      </c>
      <c r="K993" s="17"/>
      <c r="L993" s="17"/>
      <c r="M993" s="17">
        <f t="shared" si="619"/>
        <v>0</v>
      </c>
      <c r="N993" s="17"/>
      <c r="O993" s="17"/>
      <c r="P993" s="17">
        <f t="shared" si="620"/>
        <v>0</v>
      </c>
      <c r="Q993" s="17"/>
      <c r="R993" s="17"/>
      <c r="S993" s="17">
        <f t="shared" si="621"/>
        <v>0</v>
      </c>
      <c r="T993" s="17"/>
      <c r="U993" s="17"/>
      <c r="V993" s="17">
        <f t="shared" si="622"/>
        <v>0</v>
      </c>
      <c r="W993" s="17"/>
      <c r="X993" s="17"/>
      <c r="Y993" s="2"/>
      <c r="Z993" s="2"/>
    </row>
    <row r="994" spans="1:26" ht="16.5" thickTop="1" thickBot="1">
      <c r="A994" s="13" t="str">
        <f t="shared" si="585"/>
        <v>b</v>
      </c>
      <c r="B994" s="3" t="s">
        <v>0</v>
      </c>
      <c r="C994" s="4" t="s">
        <v>134</v>
      </c>
      <c r="D994" s="17">
        <f t="shared" si="616"/>
        <v>0</v>
      </c>
      <c r="E994" s="17"/>
      <c r="F994" s="17"/>
      <c r="G994" s="17">
        <f t="shared" si="617"/>
        <v>0</v>
      </c>
      <c r="H994" s="17"/>
      <c r="I994" s="17"/>
      <c r="J994" s="17">
        <f t="shared" si="618"/>
        <v>0</v>
      </c>
      <c r="K994" s="17"/>
      <c r="L994" s="17"/>
      <c r="M994" s="17">
        <f t="shared" si="619"/>
        <v>0</v>
      </c>
      <c r="N994" s="17"/>
      <c r="O994" s="17"/>
      <c r="P994" s="17">
        <f t="shared" si="620"/>
        <v>0</v>
      </c>
      <c r="Q994" s="17"/>
      <c r="R994" s="17"/>
      <c r="S994" s="17">
        <f t="shared" si="621"/>
        <v>0</v>
      </c>
      <c r="T994" s="17"/>
      <c r="U994" s="17"/>
      <c r="V994" s="17">
        <f t="shared" si="622"/>
        <v>0</v>
      </c>
      <c r="W994" s="17"/>
      <c r="X994" s="17"/>
      <c r="Y994" s="2"/>
      <c r="Z994" s="2"/>
    </row>
    <row r="995" spans="1:26" ht="16.5" thickTop="1" thickBot="1">
      <c r="A995" s="13" t="str">
        <f t="shared" si="585"/>
        <v>b</v>
      </c>
      <c r="B995" s="3" t="s">
        <v>0</v>
      </c>
      <c r="C995" s="4" t="s">
        <v>129</v>
      </c>
      <c r="D995" s="17">
        <f t="shared" si="616"/>
        <v>0</v>
      </c>
      <c r="E995" s="17">
        <f>E996+E997</f>
        <v>0</v>
      </c>
      <c r="F995" s="17">
        <f>F996+F997</f>
        <v>0</v>
      </c>
      <c r="G995" s="17">
        <f t="shared" si="617"/>
        <v>0</v>
      </c>
      <c r="H995" s="17">
        <f>H996+H997</f>
        <v>0</v>
      </c>
      <c r="I995" s="17">
        <f>I996+I997</f>
        <v>0</v>
      </c>
      <c r="J995" s="17">
        <f t="shared" si="618"/>
        <v>0</v>
      </c>
      <c r="K995" s="17">
        <f>K996+K997</f>
        <v>0</v>
      </c>
      <c r="L995" s="17">
        <f>L996+L997</f>
        <v>0</v>
      </c>
      <c r="M995" s="17">
        <f t="shared" si="619"/>
        <v>0</v>
      </c>
      <c r="N995" s="17">
        <f>N996+N997</f>
        <v>0</v>
      </c>
      <c r="O995" s="17">
        <f>O996+O997</f>
        <v>0</v>
      </c>
      <c r="P995" s="17">
        <f t="shared" si="620"/>
        <v>0</v>
      </c>
      <c r="Q995" s="17">
        <f>Q996+Q997</f>
        <v>0</v>
      </c>
      <c r="R995" s="17">
        <f>R996+R997</f>
        <v>0</v>
      </c>
      <c r="S995" s="17">
        <f t="shared" si="621"/>
        <v>0</v>
      </c>
      <c r="T995" s="17">
        <f>T996+T997</f>
        <v>0</v>
      </c>
      <c r="U995" s="17">
        <f>U996+U997</f>
        <v>0</v>
      </c>
      <c r="V995" s="17">
        <f t="shared" si="622"/>
        <v>0</v>
      </c>
      <c r="W995" s="17">
        <f>W996+W997</f>
        <v>0</v>
      </c>
      <c r="X995" s="17">
        <f>X996+X997</f>
        <v>0</v>
      </c>
      <c r="Y995" s="2"/>
      <c r="Z995" s="2"/>
    </row>
    <row r="996" spans="1:26" ht="27" thickTop="1" thickBot="1">
      <c r="A996" s="13" t="str">
        <f t="shared" ref="A996:A1059" si="623">IF((D996+E996+F996+G996+H996+I996+J996+K996+L996+P996+Q996+R996+V996+W996+X996)&gt;0,"a","b")</f>
        <v>b</v>
      </c>
      <c r="B996" s="3" t="s">
        <v>0</v>
      </c>
      <c r="C996" s="11" t="s">
        <v>15</v>
      </c>
      <c r="D996" s="19">
        <f t="shared" si="616"/>
        <v>0</v>
      </c>
      <c r="E996" s="19"/>
      <c r="F996" s="19"/>
      <c r="G996" s="19">
        <f t="shared" si="617"/>
        <v>0</v>
      </c>
      <c r="H996" s="19"/>
      <c r="I996" s="19"/>
      <c r="J996" s="19">
        <f t="shared" si="618"/>
        <v>0</v>
      </c>
      <c r="K996" s="19"/>
      <c r="L996" s="19"/>
      <c r="M996" s="19">
        <f t="shared" si="619"/>
        <v>0</v>
      </c>
      <c r="N996" s="19"/>
      <c r="O996" s="19"/>
      <c r="P996" s="19">
        <f t="shared" si="620"/>
        <v>0</v>
      </c>
      <c r="Q996" s="19"/>
      <c r="R996" s="19"/>
      <c r="S996" s="19">
        <f t="shared" si="621"/>
        <v>0</v>
      </c>
      <c r="T996" s="19"/>
      <c r="U996" s="19"/>
      <c r="V996" s="19">
        <f t="shared" si="622"/>
        <v>0</v>
      </c>
      <c r="W996" s="19"/>
      <c r="X996" s="19"/>
      <c r="Y996" s="2"/>
      <c r="Z996" s="2"/>
    </row>
    <row r="997" spans="1:26" ht="27" thickTop="1" thickBot="1">
      <c r="A997" s="13" t="str">
        <f t="shared" si="623"/>
        <v>b</v>
      </c>
      <c r="B997" s="3" t="s">
        <v>0</v>
      </c>
      <c r="C997" s="11" t="s">
        <v>16</v>
      </c>
      <c r="D997" s="19">
        <f t="shared" si="616"/>
        <v>0</v>
      </c>
      <c r="E997" s="19"/>
      <c r="F997" s="19"/>
      <c r="G997" s="19">
        <f t="shared" si="617"/>
        <v>0</v>
      </c>
      <c r="H997" s="19"/>
      <c r="I997" s="19"/>
      <c r="J997" s="19">
        <f t="shared" si="618"/>
        <v>0</v>
      </c>
      <c r="K997" s="19"/>
      <c r="L997" s="19"/>
      <c r="M997" s="19">
        <f t="shared" si="619"/>
        <v>0</v>
      </c>
      <c r="N997" s="19"/>
      <c r="O997" s="19"/>
      <c r="P997" s="19">
        <f t="shared" si="620"/>
        <v>0</v>
      </c>
      <c r="Q997" s="19"/>
      <c r="R997" s="19"/>
      <c r="S997" s="19">
        <f t="shared" si="621"/>
        <v>0</v>
      </c>
      <c r="T997" s="19"/>
      <c r="U997" s="19"/>
      <c r="V997" s="19">
        <f t="shared" si="622"/>
        <v>0</v>
      </c>
      <c r="W997" s="19"/>
      <c r="X997" s="19"/>
      <c r="Y997" s="2"/>
      <c r="Z997" s="2"/>
    </row>
    <row r="998" spans="1:26" ht="16.5" thickTop="1" thickBot="1">
      <c r="A998" s="13" t="str">
        <f t="shared" si="623"/>
        <v>b</v>
      </c>
      <c r="B998" s="3" t="s">
        <v>0</v>
      </c>
      <c r="C998" s="10" t="s">
        <v>17</v>
      </c>
      <c r="D998" s="16">
        <f t="shared" si="616"/>
        <v>0</v>
      </c>
      <c r="E998" s="16">
        <v>0</v>
      </c>
      <c r="F998" s="16">
        <v>0</v>
      </c>
      <c r="G998" s="16">
        <f t="shared" si="617"/>
        <v>0</v>
      </c>
      <c r="H998" s="16">
        <v>0</v>
      </c>
      <c r="I998" s="16">
        <v>0</v>
      </c>
      <c r="J998" s="16">
        <f t="shared" si="618"/>
        <v>0</v>
      </c>
      <c r="K998" s="16">
        <v>0</v>
      </c>
      <c r="L998" s="16">
        <v>0</v>
      </c>
      <c r="M998" s="16">
        <f t="shared" si="619"/>
        <v>0</v>
      </c>
      <c r="N998" s="16">
        <v>0</v>
      </c>
      <c r="O998" s="16">
        <v>0</v>
      </c>
      <c r="P998" s="16">
        <f t="shared" si="620"/>
        <v>0</v>
      </c>
      <c r="Q998" s="16">
        <v>0</v>
      </c>
      <c r="R998" s="16">
        <v>0</v>
      </c>
      <c r="S998" s="16">
        <f t="shared" si="621"/>
        <v>0</v>
      </c>
      <c r="T998" s="16">
        <v>0</v>
      </c>
      <c r="U998" s="16">
        <v>0</v>
      </c>
      <c r="V998" s="16">
        <f t="shared" si="622"/>
        <v>0</v>
      </c>
      <c r="W998" s="16">
        <v>0</v>
      </c>
      <c r="X998" s="16">
        <v>0</v>
      </c>
      <c r="Y998" s="2"/>
      <c r="Z998" s="2"/>
    </row>
    <row r="999" spans="1:26" ht="16.5" thickTop="1" thickBot="1">
      <c r="A999" s="13" t="str">
        <f t="shared" si="623"/>
        <v>b</v>
      </c>
      <c r="B999" s="3" t="s">
        <v>0</v>
      </c>
      <c r="C999" s="10" t="s">
        <v>18</v>
      </c>
      <c r="D999" s="16">
        <f t="shared" si="616"/>
        <v>0</v>
      </c>
      <c r="E999" s="16">
        <v>0</v>
      </c>
      <c r="F999" s="16">
        <v>0</v>
      </c>
      <c r="G999" s="16">
        <f t="shared" si="617"/>
        <v>0</v>
      </c>
      <c r="H999" s="16">
        <v>0</v>
      </c>
      <c r="I999" s="16">
        <v>0</v>
      </c>
      <c r="J999" s="16">
        <f t="shared" si="618"/>
        <v>0</v>
      </c>
      <c r="K999" s="16">
        <v>0</v>
      </c>
      <c r="L999" s="16">
        <v>0</v>
      </c>
      <c r="M999" s="16">
        <f t="shared" si="619"/>
        <v>0</v>
      </c>
      <c r="N999" s="16">
        <v>0</v>
      </c>
      <c r="O999" s="16">
        <v>0</v>
      </c>
      <c r="P999" s="16">
        <f t="shared" si="620"/>
        <v>0</v>
      </c>
      <c r="Q999" s="16">
        <v>0</v>
      </c>
      <c r="R999" s="16">
        <v>0</v>
      </c>
      <c r="S999" s="16">
        <f t="shared" si="621"/>
        <v>0</v>
      </c>
      <c r="T999" s="16">
        <v>0</v>
      </c>
      <c r="U999" s="16">
        <v>0</v>
      </c>
      <c r="V999" s="16">
        <f t="shared" si="622"/>
        <v>0</v>
      </c>
      <c r="W999" s="16">
        <v>0</v>
      </c>
      <c r="X999" s="16">
        <v>0</v>
      </c>
      <c r="Y999" s="2"/>
      <c r="Z999" s="2"/>
    </row>
    <row r="1000" spans="1:26" ht="16.5" thickTop="1" thickBot="1">
      <c r="A1000" s="13" t="str">
        <f t="shared" si="623"/>
        <v>a</v>
      </c>
      <c r="B1000" s="3" t="s">
        <v>90</v>
      </c>
      <c r="C1000" s="6" t="s">
        <v>181</v>
      </c>
      <c r="D1000" s="14">
        <f>D1014+D1028</f>
        <v>5885083.0099999998</v>
      </c>
      <c r="E1000" s="14">
        <f t="shared" ref="E1000:X1000" si="624">E1014+E1028</f>
        <v>5885083.0099999998</v>
      </c>
      <c r="F1000" s="14">
        <f t="shared" si="624"/>
        <v>0</v>
      </c>
      <c r="G1000" s="14">
        <f t="shared" si="624"/>
        <v>8000000</v>
      </c>
      <c r="H1000" s="14">
        <f t="shared" si="624"/>
        <v>8000000</v>
      </c>
      <c r="I1000" s="14">
        <f t="shared" si="624"/>
        <v>0</v>
      </c>
      <c r="J1000" s="14">
        <f t="shared" si="624"/>
        <v>7781000</v>
      </c>
      <c r="K1000" s="14">
        <f t="shared" si="624"/>
        <v>7781000</v>
      </c>
      <c r="L1000" s="14">
        <f t="shared" si="624"/>
        <v>0</v>
      </c>
      <c r="M1000" s="14">
        <f t="shared" ref="M1000:O1000" si="625">M1014+M1028</f>
        <v>0</v>
      </c>
      <c r="N1000" s="14">
        <f t="shared" si="625"/>
        <v>0</v>
      </c>
      <c r="O1000" s="14">
        <f t="shared" si="625"/>
        <v>0</v>
      </c>
      <c r="P1000" s="14">
        <f t="shared" si="624"/>
        <v>0</v>
      </c>
      <c r="Q1000" s="14">
        <v>8000000</v>
      </c>
      <c r="R1000" s="14">
        <f t="shared" si="624"/>
        <v>0</v>
      </c>
      <c r="S1000" s="14">
        <f t="shared" ref="S1000:U1000" si="626">S1014+S1028</f>
        <v>0</v>
      </c>
      <c r="T1000" s="14">
        <f t="shared" si="626"/>
        <v>0</v>
      </c>
      <c r="U1000" s="14">
        <f t="shared" si="626"/>
        <v>0</v>
      </c>
      <c r="V1000" s="14">
        <f t="shared" si="624"/>
        <v>0</v>
      </c>
      <c r="W1000" s="14">
        <f t="shared" si="624"/>
        <v>0</v>
      </c>
      <c r="X1000" s="14">
        <f t="shared" si="624"/>
        <v>0</v>
      </c>
      <c r="Y1000" s="5"/>
      <c r="Z1000" s="5" t="s">
        <v>0</v>
      </c>
    </row>
    <row r="1001" spans="1:26" s="8" customFormat="1" ht="16.5" thickTop="1" thickBot="1">
      <c r="A1001" s="13" t="str">
        <f t="shared" si="623"/>
        <v>b</v>
      </c>
      <c r="B1001" s="3"/>
      <c r="C1001" s="9" t="s">
        <v>12</v>
      </c>
      <c r="D1001" s="15">
        <f t="shared" ref="D1001:X1013" si="627">D1015+D1029</f>
        <v>0</v>
      </c>
      <c r="E1001" s="15">
        <f t="shared" si="627"/>
        <v>0</v>
      </c>
      <c r="F1001" s="15">
        <f t="shared" si="627"/>
        <v>0</v>
      </c>
      <c r="G1001" s="15">
        <f t="shared" si="627"/>
        <v>0</v>
      </c>
      <c r="H1001" s="15">
        <f t="shared" si="627"/>
        <v>0</v>
      </c>
      <c r="I1001" s="15">
        <f t="shared" si="627"/>
        <v>0</v>
      </c>
      <c r="J1001" s="15">
        <f t="shared" si="627"/>
        <v>0</v>
      </c>
      <c r="K1001" s="15">
        <f t="shared" si="627"/>
        <v>0</v>
      </c>
      <c r="L1001" s="15">
        <f t="shared" si="627"/>
        <v>0</v>
      </c>
      <c r="M1001" s="15">
        <f t="shared" ref="M1001:O1001" si="628">M1015+M1029</f>
        <v>0</v>
      </c>
      <c r="N1001" s="15">
        <f t="shared" si="628"/>
        <v>0</v>
      </c>
      <c r="O1001" s="15">
        <f t="shared" si="628"/>
        <v>0</v>
      </c>
      <c r="P1001" s="15">
        <f t="shared" si="627"/>
        <v>0</v>
      </c>
      <c r="Q1001" s="15">
        <f t="shared" si="627"/>
        <v>0</v>
      </c>
      <c r="R1001" s="15">
        <f t="shared" si="627"/>
        <v>0</v>
      </c>
      <c r="S1001" s="15">
        <f t="shared" ref="S1001:U1001" si="629">S1015+S1029</f>
        <v>0</v>
      </c>
      <c r="T1001" s="15">
        <f t="shared" si="629"/>
        <v>0</v>
      </c>
      <c r="U1001" s="15">
        <f t="shared" si="629"/>
        <v>0</v>
      </c>
      <c r="V1001" s="15">
        <f t="shared" si="627"/>
        <v>0</v>
      </c>
      <c r="W1001" s="15">
        <f t="shared" si="627"/>
        <v>0</v>
      </c>
      <c r="X1001" s="15">
        <f t="shared" si="627"/>
        <v>0</v>
      </c>
      <c r="Y1001" s="5"/>
      <c r="Z1001" s="5"/>
    </row>
    <row r="1002" spans="1:26" s="8" customFormat="1" ht="16.5" thickTop="1" thickBot="1">
      <c r="A1002" s="13" t="str">
        <f t="shared" si="623"/>
        <v>b</v>
      </c>
      <c r="B1002" s="3"/>
      <c r="C1002" s="9" t="s">
        <v>13</v>
      </c>
      <c r="D1002" s="15">
        <f t="shared" si="627"/>
        <v>0</v>
      </c>
      <c r="E1002" s="15">
        <f t="shared" si="627"/>
        <v>0</v>
      </c>
      <c r="F1002" s="15">
        <f t="shared" si="627"/>
        <v>0</v>
      </c>
      <c r="G1002" s="15">
        <f t="shared" si="627"/>
        <v>0</v>
      </c>
      <c r="H1002" s="15">
        <f t="shared" si="627"/>
        <v>0</v>
      </c>
      <c r="I1002" s="15">
        <f t="shared" si="627"/>
        <v>0</v>
      </c>
      <c r="J1002" s="15">
        <f t="shared" si="627"/>
        <v>0</v>
      </c>
      <c r="K1002" s="15">
        <f t="shared" si="627"/>
        <v>0</v>
      </c>
      <c r="L1002" s="15">
        <f t="shared" si="627"/>
        <v>0</v>
      </c>
      <c r="M1002" s="15">
        <f t="shared" ref="M1002:O1002" si="630">M1016+M1030</f>
        <v>0</v>
      </c>
      <c r="N1002" s="15">
        <f t="shared" si="630"/>
        <v>0</v>
      </c>
      <c r="O1002" s="15">
        <f t="shared" si="630"/>
        <v>0</v>
      </c>
      <c r="P1002" s="15">
        <f t="shared" si="627"/>
        <v>0</v>
      </c>
      <c r="Q1002" s="15">
        <f t="shared" si="627"/>
        <v>0</v>
      </c>
      <c r="R1002" s="15">
        <f t="shared" si="627"/>
        <v>0</v>
      </c>
      <c r="S1002" s="15">
        <f t="shared" ref="S1002:U1002" si="631">S1016+S1030</f>
        <v>0</v>
      </c>
      <c r="T1002" s="15">
        <f t="shared" si="631"/>
        <v>0</v>
      </c>
      <c r="U1002" s="15">
        <f t="shared" si="631"/>
        <v>0</v>
      </c>
      <c r="V1002" s="15">
        <f t="shared" si="627"/>
        <v>0</v>
      </c>
      <c r="W1002" s="15">
        <f t="shared" si="627"/>
        <v>0</v>
      </c>
      <c r="X1002" s="15">
        <f t="shared" si="627"/>
        <v>0</v>
      </c>
      <c r="Y1002" s="5"/>
      <c r="Z1002" s="5"/>
    </row>
    <row r="1003" spans="1:26" ht="16.5" thickTop="1" thickBot="1">
      <c r="A1003" s="13" t="str">
        <f t="shared" si="623"/>
        <v>a</v>
      </c>
      <c r="B1003" s="3" t="s">
        <v>0</v>
      </c>
      <c r="C1003" s="10" t="s">
        <v>14</v>
      </c>
      <c r="D1003" s="16">
        <f t="shared" si="627"/>
        <v>5885083.0099999998</v>
      </c>
      <c r="E1003" s="16">
        <f t="shared" si="627"/>
        <v>5885083.0099999998</v>
      </c>
      <c r="F1003" s="16">
        <f t="shared" si="627"/>
        <v>0</v>
      </c>
      <c r="G1003" s="16">
        <f t="shared" si="627"/>
        <v>8000000</v>
      </c>
      <c r="H1003" s="16">
        <f t="shared" si="627"/>
        <v>8000000</v>
      </c>
      <c r="I1003" s="16">
        <f t="shared" si="627"/>
        <v>0</v>
      </c>
      <c r="J1003" s="16">
        <f t="shared" si="627"/>
        <v>7781000</v>
      </c>
      <c r="K1003" s="16">
        <f t="shared" si="627"/>
        <v>7781000</v>
      </c>
      <c r="L1003" s="16">
        <f t="shared" si="627"/>
        <v>0</v>
      </c>
      <c r="M1003" s="16">
        <f t="shared" ref="M1003:O1003" si="632">M1017+M1031</f>
        <v>0</v>
      </c>
      <c r="N1003" s="16">
        <f t="shared" si="632"/>
        <v>0</v>
      </c>
      <c r="O1003" s="16">
        <f t="shared" si="632"/>
        <v>0</v>
      </c>
      <c r="P1003" s="16">
        <f t="shared" si="627"/>
        <v>0</v>
      </c>
      <c r="Q1003" s="16">
        <f t="shared" si="627"/>
        <v>0</v>
      </c>
      <c r="R1003" s="16">
        <f t="shared" si="627"/>
        <v>0</v>
      </c>
      <c r="S1003" s="16">
        <f t="shared" ref="S1003:U1003" si="633">S1017+S1031</f>
        <v>0</v>
      </c>
      <c r="T1003" s="16">
        <f t="shared" si="633"/>
        <v>0</v>
      </c>
      <c r="U1003" s="16">
        <f t="shared" si="633"/>
        <v>0</v>
      </c>
      <c r="V1003" s="16">
        <f t="shared" si="627"/>
        <v>0</v>
      </c>
      <c r="W1003" s="16">
        <f t="shared" si="627"/>
        <v>0</v>
      </c>
      <c r="X1003" s="16">
        <f t="shared" si="627"/>
        <v>0</v>
      </c>
      <c r="Y1003" s="2"/>
      <c r="Z1003" s="2"/>
    </row>
    <row r="1004" spans="1:26" s="8" customFormat="1" ht="16.5" thickTop="1" thickBot="1">
      <c r="A1004" s="13" t="str">
        <f t="shared" si="623"/>
        <v>b</v>
      </c>
      <c r="B1004" s="3"/>
      <c r="C1004" s="4" t="s">
        <v>182</v>
      </c>
      <c r="D1004" s="17">
        <f t="shared" si="627"/>
        <v>0</v>
      </c>
      <c r="E1004" s="17">
        <f t="shared" si="627"/>
        <v>0</v>
      </c>
      <c r="F1004" s="17">
        <f t="shared" si="627"/>
        <v>0</v>
      </c>
      <c r="G1004" s="17">
        <f t="shared" si="627"/>
        <v>0</v>
      </c>
      <c r="H1004" s="17">
        <f t="shared" si="627"/>
        <v>0</v>
      </c>
      <c r="I1004" s="17">
        <f t="shared" si="627"/>
        <v>0</v>
      </c>
      <c r="J1004" s="17">
        <f t="shared" si="627"/>
        <v>0</v>
      </c>
      <c r="K1004" s="17">
        <f t="shared" si="627"/>
        <v>0</v>
      </c>
      <c r="L1004" s="17">
        <f t="shared" si="627"/>
        <v>0</v>
      </c>
      <c r="M1004" s="17">
        <f t="shared" ref="M1004:O1004" si="634">M1018+M1032</f>
        <v>0</v>
      </c>
      <c r="N1004" s="17">
        <f t="shared" si="634"/>
        <v>0</v>
      </c>
      <c r="O1004" s="17">
        <f t="shared" si="634"/>
        <v>0</v>
      </c>
      <c r="P1004" s="17">
        <f t="shared" si="627"/>
        <v>0</v>
      </c>
      <c r="Q1004" s="17">
        <f t="shared" si="627"/>
        <v>0</v>
      </c>
      <c r="R1004" s="17">
        <f t="shared" si="627"/>
        <v>0</v>
      </c>
      <c r="S1004" s="17">
        <f t="shared" ref="S1004:U1004" si="635">S1018+S1032</f>
        <v>0</v>
      </c>
      <c r="T1004" s="17">
        <f t="shared" si="635"/>
        <v>0</v>
      </c>
      <c r="U1004" s="17">
        <f t="shared" si="635"/>
        <v>0</v>
      </c>
      <c r="V1004" s="17">
        <f t="shared" si="627"/>
        <v>0</v>
      </c>
      <c r="W1004" s="17">
        <f t="shared" si="627"/>
        <v>0</v>
      </c>
      <c r="X1004" s="17">
        <f t="shared" si="627"/>
        <v>0</v>
      </c>
      <c r="Y1004" s="2"/>
      <c r="Z1004" s="2"/>
    </row>
    <row r="1005" spans="1:26" ht="16.5" thickTop="1" thickBot="1">
      <c r="A1005" s="13" t="str">
        <f t="shared" si="623"/>
        <v>a</v>
      </c>
      <c r="B1005" s="3" t="s">
        <v>0</v>
      </c>
      <c r="C1005" s="4" t="s">
        <v>133</v>
      </c>
      <c r="D1005" s="17">
        <f t="shared" si="627"/>
        <v>105488</v>
      </c>
      <c r="E1005" s="17">
        <f t="shared" si="627"/>
        <v>105488</v>
      </c>
      <c r="F1005" s="17">
        <f t="shared" si="627"/>
        <v>0</v>
      </c>
      <c r="G1005" s="17">
        <f t="shared" si="627"/>
        <v>154000</v>
      </c>
      <c r="H1005" s="17">
        <f t="shared" si="627"/>
        <v>154000</v>
      </c>
      <c r="I1005" s="17">
        <f t="shared" si="627"/>
        <v>0</v>
      </c>
      <c r="J1005" s="17">
        <f t="shared" si="627"/>
        <v>171000</v>
      </c>
      <c r="K1005" s="17">
        <f t="shared" si="627"/>
        <v>171000</v>
      </c>
      <c r="L1005" s="17">
        <f t="shared" si="627"/>
        <v>0</v>
      </c>
      <c r="M1005" s="17">
        <f t="shared" ref="M1005:O1005" si="636">M1019+M1033</f>
        <v>0</v>
      </c>
      <c r="N1005" s="17">
        <f t="shared" si="636"/>
        <v>0</v>
      </c>
      <c r="O1005" s="17">
        <f t="shared" si="636"/>
        <v>0</v>
      </c>
      <c r="P1005" s="17">
        <f t="shared" si="627"/>
        <v>0</v>
      </c>
      <c r="Q1005" s="17">
        <f t="shared" si="627"/>
        <v>0</v>
      </c>
      <c r="R1005" s="17">
        <f t="shared" si="627"/>
        <v>0</v>
      </c>
      <c r="S1005" s="17">
        <f t="shared" ref="S1005:U1005" si="637">S1019+S1033</f>
        <v>0</v>
      </c>
      <c r="T1005" s="17">
        <f t="shared" si="637"/>
        <v>0</v>
      </c>
      <c r="U1005" s="17">
        <f t="shared" si="637"/>
        <v>0</v>
      </c>
      <c r="V1005" s="17">
        <f t="shared" si="627"/>
        <v>0</v>
      </c>
      <c r="W1005" s="17">
        <f t="shared" si="627"/>
        <v>0</v>
      </c>
      <c r="X1005" s="17">
        <f t="shared" si="627"/>
        <v>0</v>
      </c>
      <c r="Y1005" s="2"/>
      <c r="Z1005" s="2"/>
    </row>
    <row r="1006" spans="1:26" s="8" customFormat="1" ht="16.5" thickTop="1" thickBot="1">
      <c r="A1006" s="13" t="str">
        <f t="shared" si="623"/>
        <v>b</v>
      </c>
      <c r="B1006" s="3"/>
      <c r="C1006" s="4" t="s">
        <v>132</v>
      </c>
      <c r="D1006" s="17">
        <f t="shared" si="627"/>
        <v>0</v>
      </c>
      <c r="E1006" s="17">
        <f t="shared" si="627"/>
        <v>0</v>
      </c>
      <c r="F1006" s="17">
        <f t="shared" si="627"/>
        <v>0</v>
      </c>
      <c r="G1006" s="17">
        <f t="shared" si="627"/>
        <v>0</v>
      </c>
      <c r="H1006" s="17">
        <f t="shared" si="627"/>
        <v>0</v>
      </c>
      <c r="I1006" s="17">
        <f t="shared" si="627"/>
        <v>0</v>
      </c>
      <c r="J1006" s="17">
        <f t="shared" si="627"/>
        <v>0</v>
      </c>
      <c r="K1006" s="17">
        <f t="shared" si="627"/>
        <v>0</v>
      </c>
      <c r="L1006" s="17">
        <f t="shared" si="627"/>
        <v>0</v>
      </c>
      <c r="M1006" s="17">
        <f t="shared" ref="M1006:O1006" si="638">M1020+M1034</f>
        <v>0</v>
      </c>
      <c r="N1006" s="17">
        <f t="shared" si="638"/>
        <v>0</v>
      </c>
      <c r="O1006" s="17">
        <f t="shared" si="638"/>
        <v>0</v>
      </c>
      <c r="P1006" s="17">
        <f t="shared" si="627"/>
        <v>0</v>
      </c>
      <c r="Q1006" s="17">
        <f t="shared" si="627"/>
        <v>0</v>
      </c>
      <c r="R1006" s="17">
        <f t="shared" si="627"/>
        <v>0</v>
      </c>
      <c r="S1006" s="17">
        <f t="shared" ref="S1006:U1006" si="639">S1020+S1034</f>
        <v>0</v>
      </c>
      <c r="T1006" s="17">
        <f t="shared" si="639"/>
        <v>0</v>
      </c>
      <c r="U1006" s="17">
        <f t="shared" si="639"/>
        <v>0</v>
      </c>
      <c r="V1006" s="17">
        <f t="shared" si="627"/>
        <v>0</v>
      </c>
      <c r="W1006" s="17">
        <f t="shared" si="627"/>
        <v>0</v>
      </c>
      <c r="X1006" s="17">
        <f t="shared" si="627"/>
        <v>0</v>
      </c>
      <c r="Y1006" s="2"/>
      <c r="Z1006" s="2"/>
    </row>
    <row r="1007" spans="1:26" s="8" customFormat="1" ht="16.5" thickTop="1" thickBot="1">
      <c r="A1007" s="13" t="str">
        <f t="shared" si="623"/>
        <v>b</v>
      </c>
      <c r="B1007" s="3"/>
      <c r="C1007" s="4" t="s">
        <v>148</v>
      </c>
      <c r="D1007" s="17">
        <f t="shared" si="627"/>
        <v>0</v>
      </c>
      <c r="E1007" s="17">
        <f t="shared" si="627"/>
        <v>0</v>
      </c>
      <c r="F1007" s="17">
        <f t="shared" si="627"/>
        <v>0</v>
      </c>
      <c r="G1007" s="17">
        <f t="shared" si="627"/>
        <v>0</v>
      </c>
      <c r="H1007" s="17">
        <f t="shared" si="627"/>
        <v>0</v>
      </c>
      <c r="I1007" s="17">
        <f t="shared" si="627"/>
        <v>0</v>
      </c>
      <c r="J1007" s="17">
        <f t="shared" si="627"/>
        <v>0</v>
      </c>
      <c r="K1007" s="17">
        <f t="shared" si="627"/>
        <v>0</v>
      </c>
      <c r="L1007" s="17">
        <f t="shared" si="627"/>
        <v>0</v>
      </c>
      <c r="M1007" s="17">
        <f t="shared" ref="M1007:O1007" si="640">M1021+M1035</f>
        <v>0</v>
      </c>
      <c r="N1007" s="17">
        <f t="shared" si="640"/>
        <v>0</v>
      </c>
      <c r="O1007" s="17">
        <f t="shared" si="640"/>
        <v>0</v>
      </c>
      <c r="P1007" s="17">
        <f t="shared" si="627"/>
        <v>0</v>
      </c>
      <c r="Q1007" s="17">
        <f t="shared" si="627"/>
        <v>0</v>
      </c>
      <c r="R1007" s="17">
        <f t="shared" si="627"/>
        <v>0</v>
      </c>
      <c r="S1007" s="17">
        <f t="shared" ref="S1007:U1007" si="641">S1021+S1035</f>
        <v>0</v>
      </c>
      <c r="T1007" s="17">
        <f t="shared" si="641"/>
        <v>0</v>
      </c>
      <c r="U1007" s="17">
        <f t="shared" si="641"/>
        <v>0</v>
      </c>
      <c r="V1007" s="17">
        <f t="shared" si="627"/>
        <v>0</v>
      </c>
      <c r="W1007" s="17">
        <f t="shared" si="627"/>
        <v>0</v>
      </c>
      <c r="X1007" s="17">
        <f t="shared" si="627"/>
        <v>0</v>
      </c>
      <c r="Y1007" s="2"/>
      <c r="Z1007" s="2"/>
    </row>
    <row r="1008" spans="1:26" ht="16.5" thickTop="1" thickBot="1">
      <c r="A1008" s="13" t="str">
        <f t="shared" si="623"/>
        <v>a</v>
      </c>
      <c r="B1008" s="3" t="s">
        <v>0</v>
      </c>
      <c r="C1008" s="4" t="s">
        <v>134</v>
      </c>
      <c r="D1008" s="17">
        <f t="shared" si="627"/>
        <v>5779595.0099999998</v>
      </c>
      <c r="E1008" s="17">
        <f t="shared" si="627"/>
        <v>5779595.0099999998</v>
      </c>
      <c r="F1008" s="17">
        <f t="shared" si="627"/>
        <v>0</v>
      </c>
      <c r="G1008" s="17">
        <f t="shared" si="627"/>
        <v>7846000</v>
      </c>
      <c r="H1008" s="17">
        <f t="shared" si="627"/>
        <v>7846000</v>
      </c>
      <c r="I1008" s="17">
        <f t="shared" si="627"/>
        <v>0</v>
      </c>
      <c r="J1008" s="17">
        <f t="shared" si="627"/>
        <v>7610000</v>
      </c>
      <c r="K1008" s="17">
        <f t="shared" si="627"/>
        <v>7610000</v>
      </c>
      <c r="L1008" s="17">
        <f t="shared" si="627"/>
        <v>0</v>
      </c>
      <c r="M1008" s="17">
        <f t="shared" ref="M1008:O1008" si="642">M1022+M1036</f>
        <v>0</v>
      </c>
      <c r="N1008" s="17">
        <f t="shared" si="642"/>
        <v>0</v>
      </c>
      <c r="O1008" s="17">
        <f t="shared" si="642"/>
        <v>0</v>
      </c>
      <c r="P1008" s="17">
        <f t="shared" si="627"/>
        <v>0</v>
      </c>
      <c r="Q1008" s="17">
        <f t="shared" si="627"/>
        <v>0</v>
      </c>
      <c r="R1008" s="17">
        <f t="shared" si="627"/>
        <v>0</v>
      </c>
      <c r="S1008" s="17">
        <f t="shared" ref="S1008:U1008" si="643">S1022+S1036</f>
        <v>0</v>
      </c>
      <c r="T1008" s="17">
        <f t="shared" si="643"/>
        <v>0</v>
      </c>
      <c r="U1008" s="17">
        <f t="shared" si="643"/>
        <v>0</v>
      </c>
      <c r="V1008" s="17">
        <f t="shared" si="627"/>
        <v>0</v>
      </c>
      <c r="W1008" s="17">
        <f t="shared" si="627"/>
        <v>0</v>
      </c>
      <c r="X1008" s="17">
        <f t="shared" si="627"/>
        <v>0</v>
      </c>
      <c r="Y1008" s="2"/>
      <c r="Z1008" s="2"/>
    </row>
    <row r="1009" spans="1:26" s="8" customFormat="1" ht="16.5" thickTop="1" thickBot="1">
      <c r="A1009" s="13" t="str">
        <f t="shared" si="623"/>
        <v>b</v>
      </c>
      <c r="B1009" s="3"/>
      <c r="C1009" s="4" t="s">
        <v>129</v>
      </c>
      <c r="D1009" s="17">
        <f t="shared" si="627"/>
        <v>0</v>
      </c>
      <c r="E1009" s="17">
        <f t="shared" si="627"/>
        <v>0</v>
      </c>
      <c r="F1009" s="17">
        <f t="shared" si="627"/>
        <v>0</v>
      </c>
      <c r="G1009" s="17">
        <f t="shared" si="627"/>
        <v>0</v>
      </c>
      <c r="H1009" s="17">
        <f t="shared" si="627"/>
        <v>0</v>
      </c>
      <c r="I1009" s="17">
        <f t="shared" si="627"/>
        <v>0</v>
      </c>
      <c r="J1009" s="17">
        <f t="shared" si="627"/>
        <v>0</v>
      </c>
      <c r="K1009" s="17">
        <f t="shared" si="627"/>
        <v>0</v>
      </c>
      <c r="L1009" s="17">
        <f t="shared" si="627"/>
        <v>0</v>
      </c>
      <c r="M1009" s="17">
        <f t="shared" ref="M1009:O1009" si="644">M1023+M1037</f>
        <v>0</v>
      </c>
      <c r="N1009" s="17">
        <f t="shared" si="644"/>
        <v>0</v>
      </c>
      <c r="O1009" s="17">
        <f t="shared" si="644"/>
        <v>0</v>
      </c>
      <c r="P1009" s="17">
        <f t="shared" si="627"/>
        <v>0</v>
      </c>
      <c r="Q1009" s="17">
        <f t="shared" si="627"/>
        <v>0</v>
      </c>
      <c r="R1009" s="17">
        <f t="shared" si="627"/>
        <v>0</v>
      </c>
      <c r="S1009" s="17">
        <f t="shared" ref="S1009:U1009" si="645">S1023+S1037</f>
        <v>0</v>
      </c>
      <c r="T1009" s="17">
        <f t="shared" si="645"/>
        <v>0</v>
      </c>
      <c r="U1009" s="17">
        <f t="shared" si="645"/>
        <v>0</v>
      </c>
      <c r="V1009" s="17">
        <f t="shared" si="627"/>
        <v>0</v>
      </c>
      <c r="W1009" s="17">
        <f t="shared" si="627"/>
        <v>0</v>
      </c>
      <c r="X1009" s="17">
        <f t="shared" si="627"/>
        <v>0</v>
      </c>
      <c r="Y1009" s="2"/>
      <c r="Z1009" s="2"/>
    </row>
    <row r="1010" spans="1:26" s="8" customFormat="1" ht="27" thickTop="1" thickBot="1">
      <c r="A1010" s="13" t="str">
        <f t="shared" si="623"/>
        <v>b</v>
      </c>
      <c r="B1010" s="3"/>
      <c r="C1010" s="11" t="s">
        <v>15</v>
      </c>
      <c r="D1010" s="19">
        <f t="shared" si="627"/>
        <v>0</v>
      </c>
      <c r="E1010" s="19">
        <f t="shared" si="627"/>
        <v>0</v>
      </c>
      <c r="F1010" s="19">
        <f t="shared" si="627"/>
        <v>0</v>
      </c>
      <c r="G1010" s="19">
        <f t="shared" si="627"/>
        <v>0</v>
      </c>
      <c r="H1010" s="19">
        <f t="shared" si="627"/>
        <v>0</v>
      </c>
      <c r="I1010" s="19">
        <f t="shared" si="627"/>
        <v>0</v>
      </c>
      <c r="J1010" s="19">
        <f t="shared" si="627"/>
        <v>0</v>
      </c>
      <c r="K1010" s="19">
        <f t="shared" si="627"/>
        <v>0</v>
      </c>
      <c r="L1010" s="19">
        <f t="shared" si="627"/>
        <v>0</v>
      </c>
      <c r="M1010" s="19">
        <f t="shared" ref="M1010:O1010" si="646">M1024+M1038</f>
        <v>0</v>
      </c>
      <c r="N1010" s="19">
        <f t="shared" si="646"/>
        <v>0</v>
      </c>
      <c r="O1010" s="19">
        <f t="shared" si="646"/>
        <v>0</v>
      </c>
      <c r="P1010" s="19">
        <f t="shared" si="627"/>
        <v>0</v>
      </c>
      <c r="Q1010" s="19">
        <f t="shared" si="627"/>
        <v>0</v>
      </c>
      <c r="R1010" s="19">
        <f t="shared" si="627"/>
        <v>0</v>
      </c>
      <c r="S1010" s="19">
        <f t="shared" ref="S1010:U1010" si="647">S1024+S1038</f>
        <v>0</v>
      </c>
      <c r="T1010" s="19">
        <f t="shared" si="647"/>
        <v>0</v>
      </c>
      <c r="U1010" s="19">
        <f t="shared" si="647"/>
        <v>0</v>
      </c>
      <c r="V1010" s="19">
        <f t="shared" si="627"/>
        <v>0</v>
      </c>
      <c r="W1010" s="19">
        <f t="shared" si="627"/>
        <v>0</v>
      </c>
      <c r="X1010" s="19">
        <f t="shared" si="627"/>
        <v>0</v>
      </c>
      <c r="Y1010" s="2"/>
      <c r="Z1010" s="2"/>
    </row>
    <row r="1011" spans="1:26" s="8" customFormat="1" ht="27" thickTop="1" thickBot="1">
      <c r="A1011" s="13" t="str">
        <f t="shared" si="623"/>
        <v>b</v>
      </c>
      <c r="B1011" s="3"/>
      <c r="C1011" s="11" t="s">
        <v>16</v>
      </c>
      <c r="D1011" s="19">
        <f t="shared" si="627"/>
        <v>0</v>
      </c>
      <c r="E1011" s="19">
        <f t="shared" si="627"/>
        <v>0</v>
      </c>
      <c r="F1011" s="19">
        <f t="shared" si="627"/>
        <v>0</v>
      </c>
      <c r="G1011" s="19">
        <f t="shared" si="627"/>
        <v>0</v>
      </c>
      <c r="H1011" s="19">
        <f t="shared" si="627"/>
        <v>0</v>
      </c>
      <c r="I1011" s="19">
        <f t="shared" si="627"/>
        <v>0</v>
      </c>
      <c r="J1011" s="19">
        <f t="shared" si="627"/>
        <v>0</v>
      </c>
      <c r="K1011" s="19">
        <f t="shared" si="627"/>
        <v>0</v>
      </c>
      <c r="L1011" s="19">
        <f t="shared" si="627"/>
        <v>0</v>
      </c>
      <c r="M1011" s="19">
        <f t="shared" ref="M1011:O1011" si="648">M1025+M1039</f>
        <v>0</v>
      </c>
      <c r="N1011" s="19">
        <f t="shared" si="648"/>
        <v>0</v>
      </c>
      <c r="O1011" s="19">
        <f t="shared" si="648"/>
        <v>0</v>
      </c>
      <c r="P1011" s="19">
        <f t="shared" si="627"/>
        <v>0</v>
      </c>
      <c r="Q1011" s="19">
        <f t="shared" si="627"/>
        <v>0</v>
      </c>
      <c r="R1011" s="19">
        <f t="shared" si="627"/>
        <v>0</v>
      </c>
      <c r="S1011" s="19">
        <f t="shared" ref="S1011:U1011" si="649">S1025+S1039</f>
        <v>0</v>
      </c>
      <c r="T1011" s="19">
        <f t="shared" si="649"/>
        <v>0</v>
      </c>
      <c r="U1011" s="19">
        <f t="shared" si="649"/>
        <v>0</v>
      </c>
      <c r="V1011" s="19">
        <f t="shared" si="627"/>
        <v>0</v>
      </c>
      <c r="W1011" s="19">
        <f t="shared" si="627"/>
        <v>0</v>
      </c>
      <c r="X1011" s="19">
        <f t="shared" si="627"/>
        <v>0</v>
      </c>
      <c r="Y1011" s="2"/>
      <c r="Z1011" s="2"/>
    </row>
    <row r="1012" spans="1:26" ht="16.5" thickTop="1" thickBot="1">
      <c r="A1012" s="13" t="str">
        <f t="shared" si="623"/>
        <v>b</v>
      </c>
      <c r="B1012" s="3" t="s">
        <v>0</v>
      </c>
      <c r="C1012" s="10" t="s">
        <v>17</v>
      </c>
      <c r="D1012" s="16">
        <f t="shared" si="627"/>
        <v>0</v>
      </c>
      <c r="E1012" s="16">
        <f t="shared" si="627"/>
        <v>0</v>
      </c>
      <c r="F1012" s="16">
        <f t="shared" si="627"/>
        <v>0</v>
      </c>
      <c r="G1012" s="16">
        <f t="shared" si="627"/>
        <v>0</v>
      </c>
      <c r="H1012" s="16">
        <f t="shared" si="627"/>
        <v>0</v>
      </c>
      <c r="I1012" s="16">
        <f t="shared" si="627"/>
        <v>0</v>
      </c>
      <c r="J1012" s="16">
        <f t="shared" si="627"/>
        <v>0</v>
      </c>
      <c r="K1012" s="16">
        <f t="shared" si="627"/>
        <v>0</v>
      </c>
      <c r="L1012" s="16">
        <f t="shared" si="627"/>
        <v>0</v>
      </c>
      <c r="M1012" s="16">
        <f t="shared" ref="M1012:O1012" si="650">M1026+M1040</f>
        <v>0</v>
      </c>
      <c r="N1012" s="16">
        <f t="shared" si="650"/>
        <v>0</v>
      </c>
      <c r="O1012" s="16">
        <f t="shared" si="650"/>
        <v>0</v>
      </c>
      <c r="P1012" s="16">
        <f t="shared" si="627"/>
        <v>0</v>
      </c>
      <c r="Q1012" s="16">
        <f t="shared" si="627"/>
        <v>0</v>
      </c>
      <c r="R1012" s="16">
        <f t="shared" si="627"/>
        <v>0</v>
      </c>
      <c r="S1012" s="16">
        <f t="shared" ref="S1012:U1012" si="651">S1026+S1040</f>
        <v>0</v>
      </c>
      <c r="T1012" s="16">
        <f t="shared" si="651"/>
        <v>0</v>
      </c>
      <c r="U1012" s="16">
        <f t="shared" si="651"/>
        <v>0</v>
      </c>
      <c r="V1012" s="16">
        <f t="shared" si="627"/>
        <v>0</v>
      </c>
      <c r="W1012" s="16">
        <f t="shared" si="627"/>
        <v>0</v>
      </c>
      <c r="X1012" s="16">
        <f t="shared" si="627"/>
        <v>0</v>
      </c>
      <c r="Y1012" s="2"/>
      <c r="Z1012" s="2"/>
    </row>
    <row r="1013" spans="1:26" s="8" customFormat="1" ht="16.5" thickTop="1" thickBot="1">
      <c r="A1013" s="13" t="str">
        <f t="shared" si="623"/>
        <v>b</v>
      </c>
      <c r="B1013" s="3"/>
      <c r="C1013" s="10" t="s">
        <v>18</v>
      </c>
      <c r="D1013" s="16">
        <f t="shared" si="627"/>
        <v>0</v>
      </c>
      <c r="E1013" s="16">
        <f t="shared" si="627"/>
        <v>0</v>
      </c>
      <c r="F1013" s="16">
        <f t="shared" si="627"/>
        <v>0</v>
      </c>
      <c r="G1013" s="16">
        <f t="shared" si="627"/>
        <v>0</v>
      </c>
      <c r="H1013" s="16">
        <f t="shared" si="627"/>
        <v>0</v>
      </c>
      <c r="I1013" s="16">
        <f t="shared" si="627"/>
        <v>0</v>
      </c>
      <c r="J1013" s="16">
        <f t="shared" si="627"/>
        <v>0</v>
      </c>
      <c r="K1013" s="16">
        <f t="shared" si="627"/>
        <v>0</v>
      </c>
      <c r="L1013" s="16">
        <f t="shared" si="627"/>
        <v>0</v>
      </c>
      <c r="M1013" s="16">
        <f t="shared" ref="M1013:O1013" si="652">M1027+M1041</f>
        <v>0</v>
      </c>
      <c r="N1013" s="16">
        <f t="shared" si="652"/>
        <v>0</v>
      </c>
      <c r="O1013" s="16">
        <f t="shared" si="652"/>
        <v>0</v>
      </c>
      <c r="P1013" s="16">
        <f t="shared" si="627"/>
        <v>0</v>
      </c>
      <c r="Q1013" s="16">
        <f t="shared" si="627"/>
        <v>0</v>
      </c>
      <c r="R1013" s="16">
        <f t="shared" si="627"/>
        <v>0</v>
      </c>
      <c r="S1013" s="16">
        <f t="shared" ref="S1013:U1013" si="653">S1027+S1041</f>
        <v>0</v>
      </c>
      <c r="T1013" s="16">
        <f t="shared" si="653"/>
        <v>0</v>
      </c>
      <c r="U1013" s="16">
        <f t="shared" si="653"/>
        <v>0</v>
      </c>
      <c r="V1013" s="16">
        <f t="shared" si="627"/>
        <v>0</v>
      </c>
      <c r="W1013" s="16">
        <f t="shared" si="627"/>
        <v>0</v>
      </c>
      <c r="X1013" s="16">
        <f t="shared" si="627"/>
        <v>0</v>
      </c>
      <c r="Y1013" s="2"/>
      <c r="Z1013" s="2"/>
    </row>
    <row r="1014" spans="1:26" ht="39.75" customHeight="1" thickTop="1" thickBot="1">
      <c r="A1014" s="13" t="str">
        <f t="shared" si="623"/>
        <v>a</v>
      </c>
      <c r="B1014" s="3" t="s">
        <v>91</v>
      </c>
      <c r="C1014" s="6" t="s">
        <v>181</v>
      </c>
      <c r="D1014" s="14">
        <f t="shared" ref="D1014:D1069" si="654">E1014+F1014</f>
        <v>5686307.0099999998</v>
      </c>
      <c r="E1014" s="14">
        <f>E1017+E1026+E1027</f>
        <v>5686307.0099999998</v>
      </c>
      <c r="F1014" s="14">
        <f>F1017+F1026+F1027</f>
        <v>0</v>
      </c>
      <c r="G1014" s="14">
        <f t="shared" ref="G1014:G1069" si="655">H1014+I1014</f>
        <v>7526000</v>
      </c>
      <c r="H1014" s="14">
        <f>H1017+H1026+H1027</f>
        <v>7526000</v>
      </c>
      <c r="I1014" s="14">
        <f>I1017+I1026+I1027</f>
        <v>0</v>
      </c>
      <c r="J1014" s="14">
        <f t="shared" ref="J1014:J1069" si="656">K1014+L1014</f>
        <v>7526000</v>
      </c>
      <c r="K1014" s="14">
        <f>K1017+K1026+K1027</f>
        <v>7526000</v>
      </c>
      <c r="L1014" s="14">
        <f>L1017+L1026+L1027</f>
        <v>0</v>
      </c>
      <c r="M1014" s="14">
        <f t="shared" ref="M1014:M1069" si="657">N1014+O1014</f>
        <v>0</v>
      </c>
      <c r="N1014" s="14">
        <f>N1017+N1026+N1027</f>
        <v>0</v>
      </c>
      <c r="O1014" s="14">
        <f>O1017+O1026+O1027</f>
        <v>0</v>
      </c>
      <c r="P1014" s="14">
        <f t="shared" ref="P1014:P1069" si="658">Q1014+R1014</f>
        <v>0</v>
      </c>
      <c r="Q1014" s="14">
        <f>Q1017+Q1026+Q1027</f>
        <v>0</v>
      </c>
      <c r="R1014" s="14">
        <f>R1017+R1026+R1027</f>
        <v>0</v>
      </c>
      <c r="S1014" s="14">
        <f t="shared" ref="S1014:S1069" si="659">T1014+U1014</f>
        <v>0</v>
      </c>
      <c r="T1014" s="14">
        <f>T1017+T1026+T1027</f>
        <v>0</v>
      </c>
      <c r="U1014" s="14">
        <f>U1017+U1026+U1027</f>
        <v>0</v>
      </c>
      <c r="V1014" s="14">
        <f t="shared" ref="V1014:V1069" si="660">W1014+X1014</f>
        <v>0</v>
      </c>
      <c r="W1014" s="14">
        <f>W1017+W1026+W1027</f>
        <v>0</v>
      </c>
      <c r="X1014" s="14">
        <f>X1017+X1026+X1027</f>
        <v>0</v>
      </c>
      <c r="Y1014" s="5" t="s">
        <v>135</v>
      </c>
      <c r="Z1014" s="5" t="s">
        <v>180</v>
      </c>
    </row>
    <row r="1015" spans="1:26" s="8" customFormat="1" ht="16.5" thickTop="1" thickBot="1">
      <c r="A1015" s="13" t="str">
        <f t="shared" si="623"/>
        <v>b</v>
      </c>
      <c r="B1015" s="3"/>
      <c r="C1015" s="9" t="s">
        <v>12</v>
      </c>
      <c r="D1015" s="15">
        <f t="shared" si="654"/>
        <v>0</v>
      </c>
      <c r="E1015" s="15">
        <v>0</v>
      </c>
      <c r="F1015" s="15">
        <v>0</v>
      </c>
      <c r="G1015" s="15">
        <f t="shared" si="655"/>
        <v>0</v>
      </c>
      <c r="H1015" s="15">
        <v>0</v>
      </c>
      <c r="I1015" s="15">
        <v>0</v>
      </c>
      <c r="J1015" s="15">
        <f t="shared" si="656"/>
        <v>0</v>
      </c>
      <c r="K1015" s="15">
        <v>0</v>
      </c>
      <c r="L1015" s="15">
        <v>0</v>
      </c>
      <c r="M1015" s="15">
        <f t="shared" si="657"/>
        <v>0</v>
      </c>
      <c r="N1015" s="15">
        <v>0</v>
      </c>
      <c r="O1015" s="15">
        <v>0</v>
      </c>
      <c r="P1015" s="15">
        <f t="shared" si="658"/>
        <v>0</v>
      </c>
      <c r="Q1015" s="15">
        <v>0</v>
      </c>
      <c r="R1015" s="15">
        <v>0</v>
      </c>
      <c r="S1015" s="15">
        <f t="shared" si="659"/>
        <v>0</v>
      </c>
      <c r="T1015" s="15">
        <v>0</v>
      </c>
      <c r="U1015" s="15">
        <v>0</v>
      </c>
      <c r="V1015" s="15">
        <f t="shared" si="660"/>
        <v>0</v>
      </c>
      <c r="W1015" s="15">
        <v>0</v>
      </c>
      <c r="X1015" s="15">
        <v>0</v>
      </c>
      <c r="Y1015" s="5"/>
      <c r="Z1015" s="5"/>
    </row>
    <row r="1016" spans="1:26" s="8" customFormat="1" ht="16.5" thickTop="1" thickBot="1">
      <c r="A1016" s="13" t="str">
        <f t="shared" si="623"/>
        <v>b</v>
      </c>
      <c r="B1016" s="3"/>
      <c r="C1016" s="9" t="s">
        <v>13</v>
      </c>
      <c r="D1016" s="15">
        <f t="shared" si="654"/>
        <v>0</v>
      </c>
      <c r="E1016" s="15">
        <v>0</v>
      </c>
      <c r="F1016" s="15">
        <v>0</v>
      </c>
      <c r="G1016" s="15">
        <f t="shared" si="655"/>
        <v>0</v>
      </c>
      <c r="H1016" s="15">
        <v>0</v>
      </c>
      <c r="I1016" s="15">
        <v>0</v>
      </c>
      <c r="J1016" s="15">
        <f t="shared" si="656"/>
        <v>0</v>
      </c>
      <c r="K1016" s="15">
        <v>0</v>
      </c>
      <c r="L1016" s="15">
        <v>0</v>
      </c>
      <c r="M1016" s="15">
        <f t="shared" si="657"/>
        <v>0</v>
      </c>
      <c r="N1016" s="15">
        <v>0</v>
      </c>
      <c r="O1016" s="15">
        <v>0</v>
      </c>
      <c r="P1016" s="15">
        <f t="shared" si="658"/>
        <v>0</v>
      </c>
      <c r="Q1016" s="15">
        <v>0</v>
      </c>
      <c r="R1016" s="15">
        <v>0</v>
      </c>
      <c r="S1016" s="15">
        <f t="shared" si="659"/>
        <v>0</v>
      </c>
      <c r="T1016" s="15">
        <v>0</v>
      </c>
      <c r="U1016" s="15">
        <v>0</v>
      </c>
      <c r="V1016" s="15">
        <f t="shared" si="660"/>
        <v>0</v>
      </c>
      <c r="W1016" s="15">
        <v>0</v>
      </c>
      <c r="X1016" s="15">
        <v>0</v>
      </c>
      <c r="Y1016" s="5"/>
      <c r="Z1016" s="5"/>
    </row>
    <row r="1017" spans="1:26" ht="16.5" thickTop="1" thickBot="1">
      <c r="A1017" s="13" t="str">
        <f t="shared" si="623"/>
        <v>a</v>
      </c>
      <c r="B1017" s="3" t="s">
        <v>0</v>
      </c>
      <c r="C1017" s="10" t="s">
        <v>14</v>
      </c>
      <c r="D1017" s="16">
        <f t="shared" si="654"/>
        <v>5686307.0099999998</v>
      </c>
      <c r="E1017" s="16">
        <f>E1018+E1019+E1020+E1021+E1022+E1023</f>
        <v>5686307.0099999998</v>
      </c>
      <c r="F1017" s="16">
        <f>F1018+F1019+F1020+F1021+F1022+F1023</f>
        <v>0</v>
      </c>
      <c r="G1017" s="16">
        <f t="shared" si="655"/>
        <v>7526000</v>
      </c>
      <c r="H1017" s="16">
        <f>H1018+H1019+H1020+H1021+H1022+H1023</f>
        <v>7526000</v>
      </c>
      <c r="I1017" s="16">
        <f>I1018+I1019+I1020+I1021+I1022+I1023</f>
        <v>0</v>
      </c>
      <c r="J1017" s="16">
        <f t="shared" si="656"/>
        <v>7526000</v>
      </c>
      <c r="K1017" s="16">
        <f>K1018+K1019+K1020+K1021+K1022+K1023</f>
        <v>7526000</v>
      </c>
      <c r="L1017" s="16">
        <f>L1018+L1019+L1020+L1021+L1022+L1023</f>
        <v>0</v>
      </c>
      <c r="M1017" s="16">
        <f t="shared" si="657"/>
        <v>0</v>
      </c>
      <c r="N1017" s="16">
        <f>N1018+N1019+N1020+N1021+N1022+N1023</f>
        <v>0</v>
      </c>
      <c r="O1017" s="16">
        <f>O1018+O1019+O1020+O1021+O1022+O1023</f>
        <v>0</v>
      </c>
      <c r="P1017" s="16">
        <f t="shared" si="658"/>
        <v>0</v>
      </c>
      <c r="Q1017" s="16">
        <f>Q1018+Q1019+Q1020+Q1021+Q1022+Q1023</f>
        <v>0</v>
      </c>
      <c r="R1017" s="16">
        <f>R1018+R1019+R1020+R1021+R1022+R1023</f>
        <v>0</v>
      </c>
      <c r="S1017" s="16">
        <f t="shared" si="659"/>
        <v>0</v>
      </c>
      <c r="T1017" s="16">
        <f>T1018+T1019+T1020+T1021+T1022+T1023</f>
        <v>0</v>
      </c>
      <c r="U1017" s="16">
        <f>U1018+U1019+U1020+U1021+U1022+U1023</f>
        <v>0</v>
      </c>
      <c r="V1017" s="16">
        <f t="shared" si="660"/>
        <v>0</v>
      </c>
      <c r="W1017" s="16">
        <f>W1018+W1019+W1020+W1021+W1022+W1023</f>
        <v>0</v>
      </c>
      <c r="X1017" s="16">
        <f>X1018+X1019+X1020+X1021+X1022+X1023</f>
        <v>0</v>
      </c>
      <c r="Y1017" s="2"/>
      <c r="Z1017" s="2"/>
    </row>
    <row r="1018" spans="1:26" s="8" customFormat="1" ht="16.5" thickTop="1" thickBot="1">
      <c r="A1018" s="13" t="str">
        <f t="shared" si="623"/>
        <v>b</v>
      </c>
      <c r="B1018" s="3"/>
      <c r="C1018" s="4" t="s">
        <v>182</v>
      </c>
      <c r="D1018" s="17">
        <f t="shared" si="654"/>
        <v>0</v>
      </c>
      <c r="E1018" s="17"/>
      <c r="F1018" s="17"/>
      <c r="G1018" s="17">
        <f t="shared" si="655"/>
        <v>0</v>
      </c>
      <c r="H1018" s="17"/>
      <c r="I1018" s="17"/>
      <c r="J1018" s="17">
        <f t="shared" si="656"/>
        <v>0</v>
      </c>
      <c r="K1018" s="17"/>
      <c r="L1018" s="17"/>
      <c r="M1018" s="17">
        <f t="shared" si="657"/>
        <v>0</v>
      </c>
      <c r="N1018" s="17"/>
      <c r="O1018" s="17"/>
      <c r="P1018" s="17">
        <f t="shared" si="658"/>
        <v>0</v>
      </c>
      <c r="Q1018" s="17"/>
      <c r="R1018" s="17"/>
      <c r="S1018" s="17">
        <f t="shared" si="659"/>
        <v>0</v>
      </c>
      <c r="T1018" s="17"/>
      <c r="U1018" s="17"/>
      <c r="V1018" s="17">
        <f t="shared" si="660"/>
        <v>0</v>
      </c>
      <c r="W1018" s="17"/>
      <c r="X1018" s="17"/>
      <c r="Y1018" s="2"/>
      <c r="Z1018" s="2"/>
    </row>
    <row r="1019" spans="1:26" ht="16.5" thickTop="1" thickBot="1">
      <c r="A1019" s="13" t="str">
        <f t="shared" si="623"/>
        <v>a</v>
      </c>
      <c r="B1019" s="3" t="s">
        <v>0</v>
      </c>
      <c r="C1019" s="4" t="s">
        <v>133</v>
      </c>
      <c r="D1019" s="17">
        <f t="shared" si="654"/>
        <v>54000</v>
      </c>
      <c r="E1019" s="17">
        <v>54000</v>
      </c>
      <c r="F1019" s="17"/>
      <c r="G1019" s="17">
        <f t="shared" si="655"/>
        <v>54000</v>
      </c>
      <c r="H1019" s="17">
        <v>54000</v>
      </c>
      <c r="I1019" s="17"/>
      <c r="J1019" s="17">
        <f t="shared" si="656"/>
        <v>81000</v>
      </c>
      <c r="K1019" s="17">
        <v>81000</v>
      </c>
      <c r="L1019" s="17"/>
      <c r="M1019" s="17">
        <f t="shared" si="657"/>
        <v>0</v>
      </c>
      <c r="N1019" s="17"/>
      <c r="O1019" s="17"/>
      <c r="P1019" s="17">
        <f t="shared" si="658"/>
        <v>0</v>
      </c>
      <c r="Q1019" s="17"/>
      <c r="R1019" s="17"/>
      <c r="S1019" s="17">
        <f t="shared" si="659"/>
        <v>0</v>
      </c>
      <c r="T1019" s="17"/>
      <c r="U1019" s="17"/>
      <c r="V1019" s="17">
        <f t="shared" si="660"/>
        <v>0</v>
      </c>
      <c r="W1019" s="17"/>
      <c r="X1019" s="17"/>
      <c r="Y1019" s="2"/>
      <c r="Z1019" s="2"/>
    </row>
    <row r="1020" spans="1:26" s="8" customFormat="1" ht="16.5" thickTop="1" thickBot="1">
      <c r="A1020" s="13" t="str">
        <f t="shared" si="623"/>
        <v>b</v>
      </c>
      <c r="B1020" s="3"/>
      <c r="C1020" s="4" t="s">
        <v>132</v>
      </c>
      <c r="D1020" s="17">
        <f t="shared" si="654"/>
        <v>0</v>
      </c>
      <c r="E1020" s="17"/>
      <c r="F1020" s="17"/>
      <c r="G1020" s="17">
        <f t="shared" si="655"/>
        <v>0</v>
      </c>
      <c r="H1020" s="17"/>
      <c r="I1020" s="17"/>
      <c r="J1020" s="17">
        <f t="shared" si="656"/>
        <v>0</v>
      </c>
      <c r="K1020" s="17"/>
      <c r="L1020" s="17"/>
      <c r="M1020" s="17">
        <f t="shared" si="657"/>
        <v>0</v>
      </c>
      <c r="N1020" s="17"/>
      <c r="O1020" s="17"/>
      <c r="P1020" s="17">
        <f t="shared" si="658"/>
        <v>0</v>
      </c>
      <c r="Q1020" s="17"/>
      <c r="R1020" s="17"/>
      <c r="S1020" s="17">
        <f t="shared" si="659"/>
        <v>0</v>
      </c>
      <c r="T1020" s="17"/>
      <c r="U1020" s="17"/>
      <c r="V1020" s="17">
        <f t="shared" si="660"/>
        <v>0</v>
      </c>
      <c r="W1020" s="17"/>
      <c r="X1020" s="17"/>
      <c r="Y1020" s="2"/>
      <c r="Z1020" s="2"/>
    </row>
    <row r="1021" spans="1:26" s="8" customFormat="1" ht="16.5" thickTop="1" thickBot="1">
      <c r="A1021" s="13" t="str">
        <f t="shared" si="623"/>
        <v>b</v>
      </c>
      <c r="B1021" s="3"/>
      <c r="C1021" s="4" t="s">
        <v>148</v>
      </c>
      <c r="D1021" s="17">
        <f t="shared" si="654"/>
        <v>0</v>
      </c>
      <c r="E1021" s="17"/>
      <c r="F1021" s="17"/>
      <c r="G1021" s="17">
        <f t="shared" si="655"/>
        <v>0</v>
      </c>
      <c r="H1021" s="17"/>
      <c r="I1021" s="17"/>
      <c r="J1021" s="17">
        <f t="shared" si="656"/>
        <v>0</v>
      </c>
      <c r="K1021" s="17"/>
      <c r="L1021" s="17"/>
      <c r="M1021" s="17">
        <f t="shared" si="657"/>
        <v>0</v>
      </c>
      <c r="N1021" s="17"/>
      <c r="O1021" s="17"/>
      <c r="P1021" s="17">
        <f t="shared" si="658"/>
        <v>0</v>
      </c>
      <c r="Q1021" s="17"/>
      <c r="R1021" s="17"/>
      <c r="S1021" s="17">
        <f t="shared" si="659"/>
        <v>0</v>
      </c>
      <c r="T1021" s="17"/>
      <c r="U1021" s="17"/>
      <c r="V1021" s="17">
        <f t="shared" si="660"/>
        <v>0</v>
      </c>
      <c r="W1021" s="17"/>
      <c r="X1021" s="17"/>
      <c r="Y1021" s="2"/>
      <c r="Z1021" s="2"/>
    </row>
    <row r="1022" spans="1:26" ht="16.5" thickTop="1" thickBot="1">
      <c r="A1022" s="13" t="str">
        <f t="shared" si="623"/>
        <v>a</v>
      </c>
      <c r="B1022" s="3" t="s">
        <v>0</v>
      </c>
      <c r="C1022" s="4" t="s">
        <v>134</v>
      </c>
      <c r="D1022" s="17">
        <f t="shared" si="654"/>
        <v>5632307.0099999998</v>
      </c>
      <c r="E1022" s="17">
        <v>5632307.0099999998</v>
      </c>
      <c r="F1022" s="17"/>
      <c r="G1022" s="17">
        <f t="shared" si="655"/>
        <v>7472000</v>
      </c>
      <c r="H1022" s="17">
        <v>7472000</v>
      </c>
      <c r="I1022" s="17"/>
      <c r="J1022" s="17">
        <f t="shared" si="656"/>
        <v>7445000</v>
      </c>
      <c r="K1022" s="17">
        <v>7445000</v>
      </c>
      <c r="L1022" s="17"/>
      <c r="M1022" s="17">
        <f t="shared" si="657"/>
        <v>0</v>
      </c>
      <c r="N1022" s="17"/>
      <c r="O1022" s="17"/>
      <c r="P1022" s="17">
        <f t="shared" si="658"/>
        <v>0</v>
      </c>
      <c r="Q1022" s="17"/>
      <c r="R1022" s="17"/>
      <c r="S1022" s="17">
        <f t="shared" si="659"/>
        <v>0</v>
      </c>
      <c r="T1022" s="17"/>
      <c r="U1022" s="17"/>
      <c r="V1022" s="17">
        <f t="shared" si="660"/>
        <v>0</v>
      </c>
      <c r="W1022" s="17"/>
      <c r="X1022" s="17"/>
      <c r="Y1022" s="2"/>
      <c r="Z1022" s="2"/>
    </row>
    <row r="1023" spans="1:26" s="8" customFormat="1" ht="16.5" thickTop="1" thickBot="1">
      <c r="A1023" s="13" t="str">
        <f t="shared" si="623"/>
        <v>b</v>
      </c>
      <c r="B1023" s="3"/>
      <c r="C1023" s="4" t="s">
        <v>129</v>
      </c>
      <c r="D1023" s="17">
        <f t="shared" si="654"/>
        <v>0</v>
      </c>
      <c r="E1023" s="17">
        <f>E1024+E1025</f>
        <v>0</v>
      </c>
      <c r="F1023" s="17">
        <f>F1024+F1025</f>
        <v>0</v>
      </c>
      <c r="G1023" s="17">
        <f t="shared" si="655"/>
        <v>0</v>
      </c>
      <c r="H1023" s="17">
        <f>H1024+H1025</f>
        <v>0</v>
      </c>
      <c r="I1023" s="17">
        <f>I1024+I1025</f>
        <v>0</v>
      </c>
      <c r="J1023" s="17">
        <f t="shared" si="656"/>
        <v>0</v>
      </c>
      <c r="K1023" s="17">
        <f>K1024+K1025</f>
        <v>0</v>
      </c>
      <c r="L1023" s="17">
        <f>L1024+L1025</f>
        <v>0</v>
      </c>
      <c r="M1023" s="17">
        <f t="shared" si="657"/>
        <v>0</v>
      </c>
      <c r="N1023" s="17">
        <f>N1024+N1025</f>
        <v>0</v>
      </c>
      <c r="O1023" s="17">
        <f>O1024+O1025</f>
        <v>0</v>
      </c>
      <c r="P1023" s="17">
        <f t="shared" si="658"/>
        <v>0</v>
      </c>
      <c r="Q1023" s="17">
        <f>Q1024+Q1025</f>
        <v>0</v>
      </c>
      <c r="R1023" s="17">
        <f>R1024+R1025</f>
        <v>0</v>
      </c>
      <c r="S1023" s="17">
        <f t="shared" si="659"/>
        <v>0</v>
      </c>
      <c r="T1023" s="17">
        <f>T1024+T1025</f>
        <v>0</v>
      </c>
      <c r="U1023" s="17">
        <f>U1024+U1025</f>
        <v>0</v>
      </c>
      <c r="V1023" s="17">
        <f t="shared" si="660"/>
        <v>0</v>
      </c>
      <c r="W1023" s="17">
        <f>W1024+W1025</f>
        <v>0</v>
      </c>
      <c r="X1023" s="17">
        <f>X1024+X1025</f>
        <v>0</v>
      </c>
      <c r="Y1023" s="2"/>
      <c r="Z1023" s="2"/>
    </row>
    <row r="1024" spans="1:26" s="8" customFormat="1" ht="27" thickTop="1" thickBot="1">
      <c r="A1024" s="13" t="str">
        <f t="shared" si="623"/>
        <v>b</v>
      </c>
      <c r="B1024" s="3"/>
      <c r="C1024" s="11" t="s">
        <v>15</v>
      </c>
      <c r="D1024" s="19">
        <f t="shared" si="654"/>
        <v>0</v>
      </c>
      <c r="E1024" s="19"/>
      <c r="F1024" s="19"/>
      <c r="G1024" s="19">
        <f t="shared" si="655"/>
        <v>0</v>
      </c>
      <c r="H1024" s="19"/>
      <c r="I1024" s="19"/>
      <c r="J1024" s="19">
        <f t="shared" si="656"/>
        <v>0</v>
      </c>
      <c r="K1024" s="19"/>
      <c r="L1024" s="19"/>
      <c r="M1024" s="19">
        <f t="shared" si="657"/>
        <v>0</v>
      </c>
      <c r="N1024" s="19"/>
      <c r="O1024" s="19"/>
      <c r="P1024" s="19">
        <f t="shared" si="658"/>
        <v>0</v>
      </c>
      <c r="Q1024" s="19"/>
      <c r="R1024" s="19"/>
      <c r="S1024" s="19">
        <f t="shared" si="659"/>
        <v>0</v>
      </c>
      <c r="T1024" s="19"/>
      <c r="U1024" s="19"/>
      <c r="V1024" s="19">
        <f t="shared" si="660"/>
        <v>0</v>
      </c>
      <c r="W1024" s="19"/>
      <c r="X1024" s="19"/>
      <c r="Y1024" s="2"/>
      <c r="Z1024" s="2"/>
    </row>
    <row r="1025" spans="1:26" s="8" customFormat="1" ht="27" thickTop="1" thickBot="1">
      <c r="A1025" s="13" t="str">
        <f t="shared" si="623"/>
        <v>b</v>
      </c>
      <c r="B1025" s="3"/>
      <c r="C1025" s="11" t="s">
        <v>16</v>
      </c>
      <c r="D1025" s="19">
        <f t="shared" si="654"/>
        <v>0</v>
      </c>
      <c r="E1025" s="19"/>
      <c r="F1025" s="19"/>
      <c r="G1025" s="19">
        <f t="shared" si="655"/>
        <v>0</v>
      </c>
      <c r="H1025" s="19"/>
      <c r="I1025" s="19"/>
      <c r="J1025" s="19">
        <f t="shared" si="656"/>
        <v>0</v>
      </c>
      <c r="K1025" s="19"/>
      <c r="L1025" s="19"/>
      <c r="M1025" s="19">
        <f t="shared" si="657"/>
        <v>0</v>
      </c>
      <c r="N1025" s="19"/>
      <c r="O1025" s="19"/>
      <c r="P1025" s="19">
        <f t="shared" si="658"/>
        <v>0</v>
      </c>
      <c r="Q1025" s="19"/>
      <c r="R1025" s="19"/>
      <c r="S1025" s="19">
        <f t="shared" si="659"/>
        <v>0</v>
      </c>
      <c r="T1025" s="19"/>
      <c r="U1025" s="19"/>
      <c r="V1025" s="19">
        <f t="shared" si="660"/>
        <v>0</v>
      </c>
      <c r="W1025" s="19"/>
      <c r="X1025" s="19"/>
      <c r="Y1025" s="2"/>
      <c r="Z1025" s="2"/>
    </row>
    <row r="1026" spans="1:26" s="8" customFormat="1" ht="16.5" thickTop="1" thickBot="1">
      <c r="A1026" s="13" t="str">
        <f t="shared" si="623"/>
        <v>b</v>
      </c>
      <c r="B1026" s="3"/>
      <c r="C1026" s="10" t="s">
        <v>17</v>
      </c>
      <c r="D1026" s="16">
        <f t="shared" si="654"/>
        <v>0</v>
      </c>
      <c r="E1026" s="16">
        <v>0</v>
      </c>
      <c r="F1026" s="16">
        <v>0</v>
      </c>
      <c r="G1026" s="16">
        <f t="shared" si="655"/>
        <v>0</v>
      </c>
      <c r="H1026" s="16">
        <v>0</v>
      </c>
      <c r="I1026" s="16">
        <v>0</v>
      </c>
      <c r="J1026" s="16">
        <f t="shared" si="656"/>
        <v>0</v>
      </c>
      <c r="K1026" s="16">
        <v>0</v>
      </c>
      <c r="L1026" s="16">
        <v>0</v>
      </c>
      <c r="M1026" s="16">
        <f t="shared" si="657"/>
        <v>0</v>
      </c>
      <c r="N1026" s="16">
        <v>0</v>
      </c>
      <c r="O1026" s="16">
        <v>0</v>
      </c>
      <c r="P1026" s="16">
        <f t="shared" si="658"/>
        <v>0</v>
      </c>
      <c r="Q1026" s="16">
        <v>0</v>
      </c>
      <c r="R1026" s="16">
        <v>0</v>
      </c>
      <c r="S1026" s="16">
        <f t="shared" si="659"/>
        <v>0</v>
      </c>
      <c r="T1026" s="16">
        <v>0</v>
      </c>
      <c r="U1026" s="16">
        <v>0</v>
      </c>
      <c r="V1026" s="16">
        <f t="shared" si="660"/>
        <v>0</v>
      </c>
      <c r="W1026" s="16">
        <v>0</v>
      </c>
      <c r="X1026" s="16">
        <v>0</v>
      </c>
      <c r="Y1026" s="2"/>
      <c r="Z1026" s="2"/>
    </row>
    <row r="1027" spans="1:26" s="8" customFormat="1" ht="16.5" thickTop="1" thickBot="1">
      <c r="A1027" s="13" t="str">
        <f t="shared" si="623"/>
        <v>b</v>
      </c>
      <c r="B1027" s="3"/>
      <c r="C1027" s="10" t="s">
        <v>18</v>
      </c>
      <c r="D1027" s="16">
        <f t="shared" si="654"/>
        <v>0</v>
      </c>
      <c r="E1027" s="16">
        <v>0</v>
      </c>
      <c r="F1027" s="16">
        <v>0</v>
      </c>
      <c r="G1027" s="16">
        <f t="shared" si="655"/>
        <v>0</v>
      </c>
      <c r="H1027" s="16">
        <v>0</v>
      </c>
      <c r="I1027" s="16">
        <v>0</v>
      </c>
      <c r="J1027" s="16">
        <f t="shared" si="656"/>
        <v>0</v>
      </c>
      <c r="K1027" s="16">
        <v>0</v>
      </c>
      <c r="L1027" s="16">
        <v>0</v>
      </c>
      <c r="M1027" s="16">
        <f t="shared" si="657"/>
        <v>0</v>
      </c>
      <c r="N1027" s="16">
        <v>0</v>
      </c>
      <c r="O1027" s="16">
        <v>0</v>
      </c>
      <c r="P1027" s="16">
        <f t="shared" si="658"/>
        <v>0</v>
      </c>
      <c r="Q1027" s="16">
        <v>0</v>
      </c>
      <c r="R1027" s="16">
        <v>0</v>
      </c>
      <c r="S1027" s="16">
        <f t="shared" si="659"/>
        <v>0</v>
      </c>
      <c r="T1027" s="16">
        <v>0</v>
      </c>
      <c r="U1027" s="16">
        <v>0</v>
      </c>
      <c r="V1027" s="16">
        <f t="shared" si="660"/>
        <v>0</v>
      </c>
      <c r="W1027" s="16">
        <v>0</v>
      </c>
      <c r="X1027" s="16">
        <v>0</v>
      </c>
      <c r="Y1027" s="2"/>
      <c r="Z1027" s="2"/>
    </row>
    <row r="1028" spans="1:26" ht="61.5" thickTop="1" thickBot="1">
      <c r="A1028" s="13" t="str">
        <f t="shared" si="623"/>
        <v>a</v>
      </c>
      <c r="B1028" s="3" t="s">
        <v>92</v>
      </c>
      <c r="C1028" s="6" t="s">
        <v>179</v>
      </c>
      <c r="D1028" s="14">
        <f t="shared" si="654"/>
        <v>198776</v>
      </c>
      <c r="E1028" s="14">
        <f>E1031+E1040+E1041</f>
        <v>198776</v>
      </c>
      <c r="F1028" s="14">
        <f>F1031+F1040+F1041</f>
        <v>0</v>
      </c>
      <c r="G1028" s="14">
        <f t="shared" si="655"/>
        <v>474000</v>
      </c>
      <c r="H1028" s="14">
        <f>H1031+H1040+H1041</f>
        <v>474000</v>
      </c>
      <c r="I1028" s="14">
        <f>I1031+I1040+I1041</f>
        <v>0</v>
      </c>
      <c r="J1028" s="14">
        <f t="shared" si="656"/>
        <v>255000</v>
      </c>
      <c r="K1028" s="14">
        <f>K1031+K1040+K1041</f>
        <v>255000</v>
      </c>
      <c r="L1028" s="14">
        <f>L1031+L1040+L1041</f>
        <v>0</v>
      </c>
      <c r="M1028" s="14">
        <f t="shared" si="657"/>
        <v>0</v>
      </c>
      <c r="N1028" s="14">
        <f>N1031+N1040+N1041</f>
        <v>0</v>
      </c>
      <c r="O1028" s="14">
        <f>O1031+O1040+O1041</f>
        <v>0</v>
      </c>
      <c r="P1028" s="14">
        <f t="shared" si="658"/>
        <v>0</v>
      </c>
      <c r="Q1028" s="14">
        <f>Q1031+Q1040+Q1041</f>
        <v>0</v>
      </c>
      <c r="R1028" s="14">
        <f>R1031+R1040+R1041</f>
        <v>0</v>
      </c>
      <c r="S1028" s="14">
        <f t="shared" si="659"/>
        <v>0</v>
      </c>
      <c r="T1028" s="14">
        <f>T1031+T1040+T1041</f>
        <v>0</v>
      </c>
      <c r="U1028" s="14">
        <f>U1031+U1040+U1041</f>
        <v>0</v>
      </c>
      <c r="V1028" s="14">
        <f t="shared" si="660"/>
        <v>0</v>
      </c>
      <c r="W1028" s="14">
        <f>W1031+W1040+W1041</f>
        <v>0</v>
      </c>
      <c r="X1028" s="14">
        <f>X1031+X1040+X1041</f>
        <v>0</v>
      </c>
      <c r="Y1028" s="5" t="s">
        <v>174</v>
      </c>
      <c r="Z1028" s="5" t="s">
        <v>149</v>
      </c>
    </row>
    <row r="1029" spans="1:26" s="8" customFormat="1" ht="16.5" thickTop="1" thickBot="1">
      <c r="A1029" s="13" t="str">
        <f t="shared" si="623"/>
        <v>b</v>
      </c>
      <c r="B1029" s="3"/>
      <c r="C1029" s="9" t="s">
        <v>12</v>
      </c>
      <c r="D1029" s="15">
        <f t="shared" si="654"/>
        <v>0</v>
      </c>
      <c r="E1029" s="15">
        <v>0</v>
      </c>
      <c r="F1029" s="15">
        <v>0</v>
      </c>
      <c r="G1029" s="15">
        <f t="shared" si="655"/>
        <v>0</v>
      </c>
      <c r="H1029" s="15">
        <v>0</v>
      </c>
      <c r="I1029" s="15">
        <v>0</v>
      </c>
      <c r="J1029" s="15">
        <f t="shared" si="656"/>
        <v>0</v>
      </c>
      <c r="K1029" s="15">
        <v>0</v>
      </c>
      <c r="L1029" s="15">
        <v>0</v>
      </c>
      <c r="M1029" s="15">
        <f t="shared" si="657"/>
        <v>0</v>
      </c>
      <c r="N1029" s="15">
        <v>0</v>
      </c>
      <c r="O1029" s="15">
        <v>0</v>
      </c>
      <c r="P1029" s="15">
        <f t="shared" si="658"/>
        <v>0</v>
      </c>
      <c r="Q1029" s="15">
        <v>0</v>
      </c>
      <c r="R1029" s="15">
        <v>0</v>
      </c>
      <c r="S1029" s="15">
        <f t="shared" si="659"/>
        <v>0</v>
      </c>
      <c r="T1029" s="15">
        <v>0</v>
      </c>
      <c r="U1029" s="15">
        <v>0</v>
      </c>
      <c r="V1029" s="15">
        <f t="shared" si="660"/>
        <v>0</v>
      </c>
      <c r="W1029" s="15">
        <v>0</v>
      </c>
      <c r="X1029" s="15">
        <v>0</v>
      </c>
      <c r="Y1029" s="5"/>
      <c r="Z1029" s="5"/>
    </row>
    <row r="1030" spans="1:26" s="8" customFormat="1" ht="16.5" thickTop="1" thickBot="1">
      <c r="A1030" s="13" t="str">
        <f t="shared" si="623"/>
        <v>b</v>
      </c>
      <c r="B1030" s="3"/>
      <c r="C1030" s="9" t="s">
        <v>13</v>
      </c>
      <c r="D1030" s="15">
        <f t="shared" si="654"/>
        <v>0</v>
      </c>
      <c r="E1030" s="15">
        <v>0</v>
      </c>
      <c r="F1030" s="15">
        <v>0</v>
      </c>
      <c r="G1030" s="15">
        <f t="shared" si="655"/>
        <v>0</v>
      </c>
      <c r="H1030" s="15">
        <v>0</v>
      </c>
      <c r="I1030" s="15">
        <v>0</v>
      </c>
      <c r="J1030" s="15">
        <f t="shared" si="656"/>
        <v>0</v>
      </c>
      <c r="K1030" s="15">
        <v>0</v>
      </c>
      <c r="L1030" s="15">
        <v>0</v>
      </c>
      <c r="M1030" s="15">
        <f t="shared" si="657"/>
        <v>0</v>
      </c>
      <c r="N1030" s="15">
        <v>0</v>
      </c>
      <c r="O1030" s="15">
        <v>0</v>
      </c>
      <c r="P1030" s="15">
        <f t="shared" si="658"/>
        <v>0</v>
      </c>
      <c r="Q1030" s="15">
        <v>0</v>
      </c>
      <c r="R1030" s="15">
        <v>0</v>
      </c>
      <c r="S1030" s="15">
        <f t="shared" si="659"/>
        <v>0</v>
      </c>
      <c r="T1030" s="15">
        <v>0</v>
      </c>
      <c r="U1030" s="15">
        <v>0</v>
      </c>
      <c r="V1030" s="15">
        <f t="shared" si="660"/>
        <v>0</v>
      </c>
      <c r="W1030" s="15">
        <v>0</v>
      </c>
      <c r="X1030" s="15">
        <v>0</v>
      </c>
      <c r="Y1030" s="5"/>
      <c r="Z1030" s="5"/>
    </row>
    <row r="1031" spans="1:26" ht="16.5" thickTop="1" thickBot="1">
      <c r="A1031" s="13" t="str">
        <f t="shared" si="623"/>
        <v>a</v>
      </c>
      <c r="B1031" s="3" t="s">
        <v>0</v>
      </c>
      <c r="C1031" s="10" t="s">
        <v>14</v>
      </c>
      <c r="D1031" s="16">
        <f t="shared" si="654"/>
        <v>198776</v>
      </c>
      <c r="E1031" s="16">
        <f>E1032+E1033+E1034+E1035+E1036+E1037</f>
        <v>198776</v>
      </c>
      <c r="F1031" s="16">
        <f>F1032+F1033+F1034+F1035+F1036+F1037</f>
        <v>0</v>
      </c>
      <c r="G1031" s="16">
        <f t="shared" si="655"/>
        <v>474000</v>
      </c>
      <c r="H1031" s="16">
        <f>H1032+H1033+H1034+H1035+H1036+H1037</f>
        <v>474000</v>
      </c>
      <c r="I1031" s="16">
        <f>I1032+I1033+I1034+I1035+I1036+I1037</f>
        <v>0</v>
      </c>
      <c r="J1031" s="16">
        <f t="shared" si="656"/>
        <v>255000</v>
      </c>
      <c r="K1031" s="16">
        <f>K1032+K1033+K1034+K1035+K1036+K1037</f>
        <v>255000</v>
      </c>
      <c r="L1031" s="16">
        <f>L1032+L1033+L1034+L1035+L1036+L1037</f>
        <v>0</v>
      </c>
      <c r="M1031" s="16">
        <f t="shared" si="657"/>
        <v>0</v>
      </c>
      <c r="N1031" s="16">
        <f>N1032+N1033+N1034+N1035+N1036+N1037</f>
        <v>0</v>
      </c>
      <c r="O1031" s="16">
        <f>O1032+O1033+O1034+O1035+O1036+O1037</f>
        <v>0</v>
      </c>
      <c r="P1031" s="16">
        <f t="shared" si="658"/>
        <v>0</v>
      </c>
      <c r="Q1031" s="16">
        <f>Q1032+Q1033+Q1034+Q1035+Q1036+Q1037</f>
        <v>0</v>
      </c>
      <c r="R1031" s="16">
        <f>R1032+R1033+R1034+R1035+R1036+R1037</f>
        <v>0</v>
      </c>
      <c r="S1031" s="16">
        <f t="shared" si="659"/>
        <v>0</v>
      </c>
      <c r="T1031" s="16">
        <f>T1032+T1033+T1034+T1035+T1036+T1037</f>
        <v>0</v>
      </c>
      <c r="U1031" s="16">
        <f>U1032+U1033+U1034+U1035+U1036+U1037</f>
        <v>0</v>
      </c>
      <c r="V1031" s="16">
        <f t="shared" si="660"/>
        <v>0</v>
      </c>
      <c r="W1031" s="16">
        <f>W1032+W1033+W1034+W1035+W1036+W1037</f>
        <v>0</v>
      </c>
      <c r="X1031" s="16">
        <f>X1032+X1033+X1034+X1035+X1036+X1037</f>
        <v>0</v>
      </c>
      <c r="Y1031" s="2"/>
      <c r="Z1031" s="2"/>
    </row>
    <row r="1032" spans="1:26" s="8" customFormat="1" ht="16.5" thickTop="1" thickBot="1">
      <c r="A1032" s="13" t="str">
        <f t="shared" si="623"/>
        <v>b</v>
      </c>
      <c r="B1032" s="3"/>
      <c r="C1032" s="4" t="s">
        <v>182</v>
      </c>
      <c r="D1032" s="17">
        <f t="shared" si="654"/>
        <v>0</v>
      </c>
      <c r="E1032" s="17"/>
      <c r="F1032" s="17"/>
      <c r="G1032" s="17">
        <f t="shared" si="655"/>
        <v>0</v>
      </c>
      <c r="H1032" s="17"/>
      <c r="I1032" s="17"/>
      <c r="J1032" s="17">
        <f t="shared" si="656"/>
        <v>0</v>
      </c>
      <c r="K1032" s="17"/>
      <c r="L1032" s="17"/>
      <c r="M1032" s="17">
        <f t="shared" si="657"/>
        <v>0</v>
      </c>
      <c r="N1032" s="17"/>
      <c r="O1032" s="17"/>
      <c r="P1032" s="17">
        <f t="shared" si="658"/>
        <v>0</v>
      </c>
      <c r="Q1032" s="17"/>
      <c r="R1032" s="17"/>
      <c r="S1032" s="17">
        <f t="shared" si="659"/>
        <v>0</v>
      </c>
      <c r="T1032" s="17"/>
      <c r="U1032" s="17"/>
      <c r="V1032" s="17">
        <f t="shared" si="660"/>
        <v>0</v>
      </c>
      <c r="W1032" s="17"/>
      <c r="X1032" s="17"/>
      <c r="Y1032" s="2"/>
      <c r="Z1032" s="2"/>
    </row>
    <row r="1033" spans="1:26" ht="16.5" thickTop="1" thickBot="1">
      <c r="A1033" s="13" t="str">
        <f t="shared" si="623"/>
        <v>a</v>
      </c>
      <c r="B1033" s="3" t="s">
        <v>0</v>
      </c>
      <c r="C1033" s="4" t="s">
        <v>133</v>
      </c>
      <c r="D1033" s="17">
        <f t="shared" si="654"/>
        <v>51488</v>
      </c>
      <c r="E1033" s="17">
        <v>51488</v>
      </c>
      <c r="F1033" s="17"/>
      <c r="G1033" s="17">
        <f t="shared" si="655"/>
        <v>100000</v>
      </c>
      <c r="H1033" s="17">
        <v>100000</v>
      </c>
      <c r="I1033" s="17"/>
      <c r="J1033" s="17">
        <f t="shared" si="656"/>
        <v>90000</v>
      </c>
      <c r="K1033" s="17">
        <v>90000</v>
      </c>
      <c r="L1033" s="17"/>
      <c r="M1033" s="17">
        <f t="shared" si="657"/>
        <v>0</v>
      </c>
      <c r="N1033" s="17"/>
      <c r="O1033" s="17"/>
      <c r="P1033" s="17">
        <f t="shared" si="658"/>
        <v>0</v>
      </c>
      <c r="Q1033" s="17"/>
      <c r="R1033" s="17"/>
      <c r="S1033" s="17">
        <f t="shared" si="659"/>
        <v>0</v>
      </c>
      <c r="T1033" s="17"/>
      <c r="U1033" s="17"/>
      <c r="V1033" s="17">
        <f t="shared" si="660"/>
        <v>0</v>
      </c>
      <c r="W1033" s="17"/>
      <c r="X1033" s="17"/>
      <c r="Y1033" s="2"/>
      <c r="Z1033" s="2"/>
    </row>
    <row r="1034" spans="1:26" s="8" customFormat="1" ht="16.5" thickTop="1" thickBot="1">
      <c r="A1034" s="13" t="str">
        <f t="shared" si="623"/>
        <v>b</v>
      </c>
      <c r="B1034" s="3"/>
      <c r="C1034" s="4" t="s">
        <v>132</v>
      </c>
      <c r="D1034" s="17">
        <f t="shared" si="654"/>
        <v>0</v>
      </c>
      <c r="E1034" s="17"/>
      <c r="F1034" s="17"/>
      <c r="G1034" s="17">
        <f t="shared" si="655"/>
        <v>0</v>
      </c>
      <c r="H1034" s="17"/>
      <c r="I1034" s="17"/>
      <c r="J1034" s="17">
        <f t="shared" si="656"/>
        <v>0</v>
      </c>
      <c r="K1034" s="17"/>
      <c r="L1034" s="17"/>
      <c r="M1034" s="17">
        <f t="shared" si="657"/>
        <v>0</v>
      </c>
      <c r="N1034" s="17"/>
      <c r="O1034" s="17"/>
      <c r="P1034" s="17">
        <f t="shared" si="658"/>
        <v>0</v>
      </c>
      <c r="Q1034" s="17"/>
      <c r="R1034" s="17"/>
      <c r="S1034" s="17">
        <f t="shared" si="659"/>
        <v>0</v>
      </c>
      <c r="T1034" s="17"/>
      <c r="U1034" s="17"/>
      <c r="V1034" s="17">
        <f t="shared" si="660"/>
        <v>0</v>
      </c>
      <c r="W1034" s="17"/>
      <c r="X1034" s="17"/>
      <c r="Y1034" s="2"/>
      <c r="Z1034" s="2"/>
    </row>
    <row r="1035" spans="1:26" s="8" customFormat="1" ht="16.5" thickTop="1" thickBot="1">
      <c r="A1035" s="13" t="str">
        <f t="shared" si="623"/>
        <v>b</v>
      </c>
      <c r="B1035" s="3"/>
      <c r="C1035" s="4" t="s">
        <v>148</v>
      </c>
      <c r="D1035" s="17">
        <f t="shared" si="654"/>
        <v>0</v>
      </c>
      <c r="E1035" s="17"/>
      <c r="F1035" s="17"/>
      <c r="G1035" s="17">
        <f t="shared" si="655"/>
        <v>0</v>
      </c>
      <c r="H1035" s="17"/>
      <c r="I1035" s="17"/>
      <c r="J1035" s="17">
        <f t="shared" si="656"/>
        <v>0</v>
      </c>
      <c r="K1035" s="17"/>
      <c r="L1035" s="17"/>
      <c r="M1035" s="17">
        <f t="shared" si="657"/>
        <v>0</v>
      </c>
      <c r="N1035" s="17"/>
      <c r="O1035" s="17"/>
      <c r="P1035" s="17">
        <f t="shared" si="658"/>
        <v>0</v>
      </c>
      <c r="Q1035" s="17"/>
      <c r="R1035" s="17"/>
      <c r="S1035" s="17">
        <f t="shared" si="659"/>
        <v>0</v>
      </c>
      <c r="T1035" s="17"/>
      <c r="U1035" s="17"/>
      <c r="V1035" s="17">
        <f t="shared" si="660"/>
        <v>0</v>
      </c>
      <c r="W1035" s="17"/>
      <c r="X1035" s="17"/>
      <c r="Y1035" s="2"/>
      <c r="Z1035" s="2"/>
    </row>
    <row r="1036" spans="1:26" ht="16.5" thickTop="1" thickBot="1">
      <c r="A1036" s="13" t="str">
        <f t="shared" si="623"/>
        <v>a</v>
      </c>
      <c r="B1036" s="3" t="s">
        <v>0</v>
      </c>
      <c r="C1036" s="4" t="s">
        <v>134</v>
      </c>
      <c r="D1036" s="17">
        <f t="shared" si="654"/>
        <v>147288</v>
      </c>
      <c r="E1036" s="17">
        <v>147288</v>
      </c>
      <c r="F1036" s="17"/>
      <c r="G1036" s="17">
        <f t="shared" si="655"/>
        <v>374000</v>
      </c>
      <c r="H1036" s="17">
        <v>374000</v>
      </c>
      <c r="I1036" s="17"/>
      <c r="J1036" s="17">
        <f t="shared" si="656"/>
        <v>165000</v>
      </c>
      <c r="K1036" s="17">
        <v>165000</v>
      </c>
      <c r="L1036" s="17"/>
      <c r="M1036" s="17">
        <f t="shared" si="657"/>
        <v>0</v>
      </c>
      <c r="N1036" s="17"/>
      <c r="O1036" s="17"/>
      <c r="P1036" s="17">
        <f t="shared" si="658"/>
        <v>0</v>
      </c>
      <c r="Q1036" s="17"/>
      <c r="R1036" s="17"/>
      <c r="S1036" s="17">
        <f t="shared" si="659"/>
        <v>0</v>
      </c>
      <c r="T1036" s="17"/>
      <c r="U1036" s="17"/>
      <c r="V1036" s="17">
        <f t="shared" si="660"/>
        <v>0</v>
      </c>
      <c r="W1036" s="17"/>
      <c r="X1036" s="17"/>
      <c r="Y1036" s="2"/>
      <c r="Z1036" s="2"/>
    </row>
    <row r="1037" spans="1:26" s="8" customFormat="1" ht="16.5" thickTop="1" thickBot="1">
      <c r="A1037" s="13" t="str">
        <f t="shared" si="623"/>
        <v>b</v>
      </c>
      <c r="B1037" s="3"/>
      <c r="C1037" s="4" t="s">
        <v>129</v>
      </c>
      <c r="D1037" s="17">
        <f t="shared" si="654"/>
        <v>0</v>
      </c>
      <c r="E1037" s="17">
        <f>E1038+E1039</f>
        <v>0</v>
      </c>
      <c r="F1037" s="17">
        <f>F1038+F1039</f>
        <v>0</v>
      </c>
      <c r="G1037" s="17">
        <f t="shared" si="655"/>
        <v>0</v>
      </c>
      <c r="H1037" s="17">
        <f>H1038+H1039</f>
        <v>0</v>
      </c>
      <c r="I1037" s="17">
        <f>I1038+I1039</f>
        <v>0</v>
      </c>
      <c r="J1037" s="17">
        <f t="shared" si="656"/>
        <v>0</v>
      </c>
      <c r="K1037" s="17">
        <f>K1038+K1039</f>
        <v>0</v>
      </c>
      <c r="L1037" s="17">
        <f>L1038+L1039</f>
        <v>0</v>
      </c>
      <c r="M1037" s="17">
        <f t="shared" si="657"/>
        <v>0</v>
      </c>
      <c r="N1037" s="17">
        <f>N1038+N1039</f>
        <v>0</v>
      </c>
      <c r="O1037" s="17">
        <f>O1038+O1039</f>
        <v>0</v>
      </c>
      <c r="P1037" s="17">
        <f t="shared" si="658"/>
        <v>0</v>
      </c>
      <c r="Q1037" s="17">
        <f>Q1038+Q1039</f>
        <v>0</v>
      </c>
      <c r="R1037" s="17">
        <f>R1038+R1039</f>
        <v>0</v>
      </c>
      <c r="S1037" s="17">
        <f t="shared" si="659"/>
        <v>0</v>
      </c>
      <c r="T1037" s="17">
        <f>T1038+T1039</f>
        <v>0</v>
      </c>
      <c r="U1037" s="17">
        <f>U1038+U1039</f>
        <v>0</v>
      </c>
      <c r="V1037" s="17">
        <f t="shared" si="660"/>
        <v>0</v>
      </c>
      <c r="W1037" s="17">
        <f>W1038+W1039</f>
        <v>0</v>
      </c>
      <c r="X1037" s="17">
        <f>X1038+X1039</f>
        <v>0</v>
      </c>
      <c r="Y1037" s="2"/>
      <c r="Z1037" s="2"/>
    </row>
    <row r="1038" spans="1:26" s="8" customFormat="1" ht="27" thickTop="1" thickBot="1">
      <c r="A1038" s="13" t="str">
        <f t="shared" si="623"/>
        <v>b</v>
      </c>
      <c r="B1038" s="3"/>
      <c r="C1038" s="11" t="s">
        <v>15</v>
      </c>
      <c r="D1038" s="19">
        <f t="shared" si="654"/>
        <v>0</v>
      </c>
      <c r="E1038" s="19"/>
      <c r="F1038" s="19"/>
      <c r="G1038" s="19">
        <f t="shared" si="655"/>
        <v>0</v>
      </c>
      <c r="H1038" s="19"/>
      <c r="I1038" s="19"/>
      <c r="J1038" s="19">
        <f t="shared" si="656"/>
        <v>0</v>
      </c>
      <c r="K1038" s="19"/>
      <c r="L1038" s="19"/>
      <c r="M1038" s="19">
        <f t="shared" si="657"/>
        <v>0</v>
      </c>
      <c r="N1038" s="19"/>
      <c r="O1038" s="19"/>
      <c r="P1038" s="19">
        <f t="shared" si="658"/>
        <v>0</v>
      </c>
      <c r="Q1038" s="19"/>
      <c r="R1038" s="19"/>
      <c r="S1038" s="19">
        <f t="shared" si="659"/>
        <v>0</v>
      </c>
      <c r="T1038" s="19"/>
      <c r="U1038" s="19"/>
      <c r="V1038" s="19">
        <f t="shared" si="660"/>
        <v>0</v>
      </c>
      <c r="W1038" s="19"/>
      <c r="X1038" s="19"/>
      <c r="Y1038" s="2"/>
      <c r="Z1038" s="2"/>
    </row>
    <row r="1039" spans="1:26" s="8" customFormat="1" ht="27" thickTop="1" thickBot="1">
      <c r="A1039" s="13" t="str">
        <f t="shared" si="623"/>
        <v>b</v>
      </c>
      <c r="B1039" s="3"/>
      <c r="C1039" s="11" t="s">
        <v>16</v>
      </c>
      <c r="D1039" s="19">
        <f t="shared" si="654"/>
        <v>0</v>
      </c>
      <c r="E1039" s="19"/>
      <c r="F1039" s="19"/>
      <c r="G1039" s="19">
        <f t="shared" si="655"/>
        <v>0</v>
      </c>
      <c r="H1039" s="19"/>
      <c r="I1039" s="19"/>
      <c r="J1039" s="19">
        <f t="shared" si="656"/>
        <v>0</v>
      </c>
      <c r="K1039" s="19"/>
      <c r="L1039" s="19"/>
      <c r="M1039" s="19">
        <f t="shared" si="657"/>
        <v>0</v>
      </c>
      <c r="N1039" s="19"/>
      <c r="O1039" s="19"/>
      <c r="P1039" s="19">
        <f t="shared" si="658"/>
        <v>0</v>
      </c>
      <c r="Q1039" s="19"/>
      <c r="R1039" s="19"/>
      <c r="S1039" s="19">
        <f t="shared" si="659"/>
        <v>0</v>
      </c>
      <c r="T1039" s="19"/>
      <c r="U1039" s="19"/>
      <c r="V1039" s="19">
        <f t="shared" si="660"/>
        <v>0</v>
      </c>
      <c r="W1039" s="19"/>
      <c r="X1039" s="19"/>
      <c r="Y1039" s="2"/>
      <c r="Z1039" s="2"/>
    </row>
    <row r="1040" spans="1:26" ht="16.5" thickTop="1" thickBot="1">
      <c r="A1040" s="13" t="str">
        <f t="shared" si="623"/>
        <v>b</v>
      </c>
      <c r="B1040" s="3" t="s">
        <v>0</v>
      </c>
      <c r="C1040" s="10" t="s">
        <v>17</v>
      </c>
      <c r="D1040" s="16">
        <f t="shared" si="654"/>
        <v>0</v>
      </c>
      <c r="E1040" s="16">
        <v>0</v>
      </c>
      <c r="F1040" s="16">
        <v>0</v>
      </c>
      <c r="G1040" s="16">
        <f t="shared" si="655"/>
        <v>0</v>
      </c>
      <c r="H1040" s="16">
        <v>0</v>
      </c>
      <c r="I1040" s="16">
        <v>0</v>
      </c>
      <c r="J1040" s="16">
        <f t="shared" si="656"/>
        <v>0</v>
      </c>
      <c r="K1040" s="16">
        <v>0</v>
      </c>
      <c r="L1040" s="16">
        <v>0</v>
      </c>
      <c r="M1040" s="16">
        <f t="shared" si="657"/>
        <v>0</v>
      </c>
      <c r="N1040" s="16">
        <v>0</v>
      </c>
      <c r="O1040" s="16">
        <v>0</v>
      </c>
      <c r="P1040" s="16">
        <f t="shared" si="658"/>
        <v>0</v>
      </c>
      <c r="Q1040" s="16">
        <v>0</v>
      </c>
      <c r="R1040" s="16">
        <v>0</v>
      </c>
      <c r="S1040" s="16">
        <f t="shared" si="659"/>
        <v>0</v>
      </c>
      <c r="T1040" s="16">
        <v>0</v>
      </c>
      <c r="U1040" s="16">
        <v>0</v>
      </c>
      <c r="V1040" s="16">
        <f t="shared" si="660"/>
        <v>0</v>
      </c>
      <c r="W1040" s="16">
        <v>0</v>
      </c>
      <c r="X1040" s="16">
        <v>0</v>
      </c>
      <c r="Y1040" s="2"/>
      <c r="Z1040" s="2"/>
    </row>
    <row r="1041" spans="1:26" s="8" customFormat="1" ht="16.5" thickTop="1" thickBot="1">
      <c r="A1041" s="13" t="str">
        <f t="shared" si="623"/>
        <v>b</v>
      </c>
      <c r="B1041" s="3"/>
      <c r="C1041" s="10" t="s">
        <v>18</v>
      </c>
      <c r="D1041" s="16">
        <f t="shared" si="654"/>
        <v>0</v>
      </c>
      <c r="E1041" s="16">
        <v>0</v>
      </c>
      <c r="F1041" s="16">
        <v>0</v>
      </c>
      <c r="G1041" s="16">
        <f t="shared" si="655"/>
        <v>0</v>
      </c>
      <c r="H1041" s="16">
        <v>0</v>
      </c>
      <c r="I1041" s="16">
        <v>0</v>
      </c>
      <c r="J1041" s="16">
        <f t="shared" si="656"/>
        <v>0</v>
      </c>
      <c r="K1041" s="16">
        <v>0</v>
      </c>
      <c r="L1041" s="16">
        <v>0</v>
      </c>
      <c r="M1041" s="16">
        <f t="shared" si="657"/>
        <v>0</v>
      </c>
      <c r="N1041" s="16">
        <v>0</v>
      </c>
      <c r="O1041" s="16">
        <v>0</v>
      </c>
      <c r="P1041" s="16">
        <f t="shared" si="658"/>
        <v>0</v>
      </c>
      <c r="Q1041" s="16">
        <v>0</v>
      </c>
      <c r="R1041" s="16">
        <v>0</v>
      </c>
      <c r="S1041" s="16">
        <f t="shared" si="659"/>
        <v>0</v>
      </c>
      <c r="T1041" s="16">
        <v>0</v>
      </c>
      <c r="U1041" s="16">
        <v>0</v>
      </c>
      <c r="V1041" s="16">
        <f t="shared" si="660"/>
        <v>0</v>
      </c>
      <c r="W1041" s="16">
        <v>0</v>
      </c>
      <c r="X1041" s="16">
        <v>0</v>
      </c>
      <c r="Y1041" s="2"/>
      <c r="Z1041" s="2"/>
    </row>
    <row r="1042" spans="1:26" ht="16.5" thickTop="1" thickBot="1">
      <c r="A1042" s="13" t="str">
        <f t="shared" si="623"/>
        <v>a</v>
      </c>
      <c r="B1042" s="3" t="s">
        <v>93</v>
      </c>
      <c r="C1042" s="6" t="s">
        <v>178</v>
      </c>
      <c r="D1042" s="14">
        <f t="shared" si="654"/>
        <v>8455994.0099999998</v>
      </c>
      <c r="E1042" s="14">
        <f>E1045+E1054+E1055</f>
        <v>8455994.0099999998</v>
      </c>
      <c r="F1042" s="14">
        <f>F1045+F1054+F1055</f>
        <v>0</v>
      </c>
      <c r="G1042" s="14">
        <f t="shared" si="655"/>
        <v>12150000</v>
      </c>
      <c r="H1042" s="14">
        <f>H1045+H1054+H1055</f>
        <v>12150000</v>
      </c>
      <c r="I1042" s="14">
        <f>I1045+I1054+I1055</f>
        <v>0</v>
      </c>
      <c r="J1042" s="14">
        <f t="shared" si="656"/>
        <v>11843000</v>
      </c>
      <c r="K1042" s="14">
        <f>K1045+K1054+K1055</f>
        <v>11843000</v>
      </c>
      <c r="L1042" s="14">
        <f>L1045+L1054+L1055</f>
        <v>0</v>
      </c>
      <c r="M1042" s="14">
        <f t="shared" si="657"/>
        <v>0</v>
      </c>
      <c r="N1042" s="14">
        <f>N1045+N1054+N1055</f>
        <v>0</v>
      </c>
      <c r="O1042" s="14">
        <f>O1045+O1054+O1055</f>
        <v>0</v>
      </c>
      <c r="P1042" s="14">
        <f t="shared" si="658"/>
        <v>12150000</v>
      </c>
      <c r="Q1042" s="14">
        <v>12150000</v>
      </c>
      <c r="R1042" s="14">
        <f>R1045+R1054+R1055</f>
        <v>0</v>
      </c>
      <c r="S1042" s="14">
        <f t="shared" si="659"/>
        <v>0</v>
      </c>
      <c r="T1042" s="14">
        <f>T1045+T1054+T1055</f>
        <v>0</v>
      </c>
      <c r="U1042" s="14">
        <f>U1045+U1054+U1055</f>
        <v>0</v>
      </c>
      <c r="V1042" s="14">
        <f t="shared" si="660"/>
        <v>0</v>
      </c>
      <c r="W1042" s="14">
        <f>W1045+W1054+W1055</f>
        <v>0</v>
      </c>
      <c r="X1042" s="14">
        <f>X1045+X1054+X1055</f>
        <v>0</v>
      </c>
      <c r="Y1042" s="5" t="s">
        <v>135</v>
      </c>
      <c r="Z1042" s="5" t="s">
        <v>164</v>
      </c>
    </row>
    <row r="1043" spans="1:26" s="8" customFormat="1" ht="16.5" thickTop="1" thickBot="1">
      <c r="A1043" s="13" t="str">
        <f t="shared" si="623"/>
        <v>b</v>
      </c>
      <c r="B1043" s="3"/>
      <c r="C1043" s="9" t="s">
        <v>12</v>
      </c>
      <c r="D1043" s="15">
        <f t="shared" si="654"/>
        <v>0</v>
      </c>
      <c r="E1043" s="15">
        <v>0</v>
      </c>
      <c r="F1043" s="15">
        <v>0</v>
      </c>
      <c r="G1043" s="15">
        <f t="shared" si="655"/>
        <v>0</v>
      </c>
      <c r="H1043" s="15">
        <v>0</v>
      </c>
      <c r="I1043" s="15">
        <v>0</v>
      </c>
      <c r="J1043" s="15">
        <f t="shared" si="656"/>
        <v>0</v>
      </c>
      <c r="K1043" s="15">
        <v>0</v>
      </c>
      <c r="L1043" s="15">
        <v>0</v>
      </c>
      <c r="M1043" s="15">
        <f t="shared" si="657"/>
        <v>0</v>
      </c>
      <c r="N1043" s="15">
        <v>0</v>
      </c>
      <c r="O1043" s="15">
        <v>0</v>
      </c>
      <c r="P1043" s="15">
        <f t="shared" si="658"/>
        <v>0</v>
      </c>
      <c r="Q1043" s="15">
        <v>0</v>
      </c>
      <c r="R1043" s="15">
        <v>0</v>
      </c>
      <c r="S1043" s="15">
        <f t="shared" si="659"/>
        <v>0</v>
      </c>
      <c r="T1043" s="15">
        <v>0</v>
      </c>
      <c r="U1043" s="15">
        <v>0</v>
      </c>
      <c r="V1043" s="15">
        <f t="shared" si="660"/>
        <v>0</v>
      </c>
      <c r="W1043" s="15">
        <v>0</v>
      </c>
      <c r="X1043" s="15">
        <v>0</v>
      </c>
      <c r="Y1043" s="5"/>
      <c r="Z1043" s="5"/>
    </row>
    <row r="1044" spans="1:26" s="8" customFormat="1" ht="16.5" thickTop="1" thickBot="1">
      <c r="A1044" s="13" t="str">
        <f t="shared" si="623"/>
        <v>b</v>
      </c>
      <c r="B1044" s="3"/>
      <c r="C1044" s="9" t="s">
        <v>13</v>
      </c>
      <c r="D1044" s="15">
        <f t="shared" si="654"/>
        <v>0</v>
      </c>
      <c r="E1044" s="15">
        <v>0</v>
      </c>
      <c r="F1044" s="15">
        <v>0</v>
      </c>
      <c r="G1044" s="15">
        <f t="shared" si="655"/>
        <v>0</v>
      </c>
      <c r="H1044" s="15">
        <v>0</v>
      </c>
      <c r="I1044" s="15">
        <v>0</v>
      </c>
      <c r="J1044" s="15">
        <f t="shared" si="656"/>
        <v>0</v>
      </c>
      <c r="K1044" s="15">
        <v>0</v>
      </c>
      <c r="L1044" s="15">
        <v>0</v>
      </c>
      <c r="M1044" s="15">
        <f t="shared" si="657"/>
        <v>0</v>
      </c>
      <c r="N1044" s="15">
        <v>0</v>
      </c>
      <c r="O1044" s="15">
        <v>0</v>
      </c>
      <c r="P1044" s="15">
        <f t="shared" si="658"/>
        <v>0</v>
      </c>
      <c r="Q1044" s="15">
        <v>0</v>
      </c>
      <c r="R1044" s="15">
        <v>0</v>
      </c>
      <c r="S1044" s="15">
        <f t="shared" si="659"/>
        <v>0</v>
      </c>
      <c r="T1044" s="15">
        <v>0</v>
      </c>
      <c r="U1044" s="15">
        <v>0</v>
      </c>
      <c r="V1044" s="15">
        <f t="shared" si="660"/>
        <v>0</v>
      </c>
      <c r="W1044" s="15">
        <v>0</v>
      </c>
      <c r="X1044" s="15">
        <v>0</v>
      </c>
      <c r="Y1044" s="5"/>
      <c r="Z1044" s="5"/>
    </row>
    <row r="1045" spans="1:26" ht="16.5" thickTop="1" thickBot="1">
      <c r="A1045" s="13" t="str">
        <f t="shared" si="623"/>
        <v>a</v>
      </c>
      <c r="B1045" s="3" t="s">
        <v>0</v>
      </c>
      <c r="C1045" s="10" t="s">
        <v>14</v>
      </c>
      <c r="D1045" s="16">
        <f t="shared" si="654"/>
        <v>8455994.0099999998</v>
      </c>
      <c r="E1045" s="16">
        <f>E1046+E1047+E1048+E1049+E1050+E1051</f>
        <v>8455994.0099999998</v>
      </c>
      <c r="F1045" s="16">
        <f>F1046+F1047+F1048+F1049+F1050+F1051</f>
        <v>0</v>
      </c>
      <c r="G1045" s="16">
        <f t="shared" si="655"/>
        <v>12150000</v>
      </c>
      <c r="H1045" s="16">
        <f>H1046+H1047+H1048+H1049+H1050+H1051</f>
        <v>12150000</v>
      </c>
      <c r="I1045" s="16">
        <f>I1046+I1047+I1048+I1049+I1050+I1051</f>
        <v>0</v>
      </c>
      <c r="J1045" s="16">
        <f t="shared" si="656"/>
        <v>11843000</v>
      </c>
      <c r="K1045" s="16">
        <f>K1046+K1047+K1048+K1049+K1050+K1051</f>
        <v>11843000</v>
      </c>
      <c r="L1045" s="16">
        <f>L1046+L1047+L1048+L1049+L1050+L1051</f>
        <v>0</v>
      </c>
      <c r="M1045" s="16">
        <f t="shared" si="657"/>
        <v>0</v>
      </c>
      <c r="N1045" s="16">
        <f>N1046+N1047+N1048+N1049+N1050+N1051</f>
        <v>0</v>
      </c>
      <c r="O1045" s="16">
        <f>O1046+O1047+O1048+O1049+O1050+O1051</f>
        <v>0</v>
      </c>
      <c r="P1045" s="16">
        <f t="shared" si="658"/>
        <v>0</v>
      </c>
      <c r="Q1045" s="16">
        <f>Q1046+Q1047+Q1048+Q1049+Q1050+Q1051</f>
        <v>0</v>
      </c>
      <c r="R1045" s="16">
        <f>R1046+R1047+R1048+R1049+R1050+R1051</f>
        <v>0</v>
      </c>
      <c r="S1045" s="16">
        <f t="shared" si="659"/>
        <v>0</v>
      </c>
      <c r="T1045" s="16">
        <f>T1046+T1047+T1048+T1049+T1050+T1051</f>
        <v>0</v>
      </c>
      <c r="U1045" s="16">
        <f>U1046+U1047+U1048+U1049+U1050+U1051</f>
        <v>0</v>
      </c>
      <c r="V1045" s="16">
        <f t="shared" si="660"/>
        <v>0</v>
      </c>
      <c r="W1045" s="16">
        <f>W1046+W1047+W1048+W1049+W1050+W1051</f>
        <v>0</v>
      </c>
      <c r="X1045" s="16">
        <f>X1046+X1047+X1048+X1049+X1050+X1051</f>
        <v>0</v>
      </c>
      <c r="Y1045" s="2"/>
      <c r="Z1045" s="2"/>
    </row>
    <row r="1046" spans="1:26" s="8" customFormat="1" ht="16.5" thickTop="1" thickBot="1">
      <c r="A1046" s="13" t="str">
        <f t="shared" si="623"/>
        <v>b</v>
      </c>
      <c r="B1046" s="3"/>
      <c r="C1046" s="4" t="s">
        <v>182</v>
      </c>
      <c r="D1046" s="17">
        <f t="shared" si="654"/>
        <v>0</v>
      </c>
      <c r="E1046" s="17"/>
      <c r="F1046" s="17"/>
      <c r="G1046" s="17">
        <f t="shared" si="655"/>
        <v>0</v>
      </c>
      <c r="H1046" s="17"/>
      <c r="I1046" s="17"/>
      <c r="J1046" s="17">
        <f t="shared" si="656"/>
        <v>0</v>
      </c>
      <c r="K1046" s="17"/>
      <c r="L1046" s="17"/>
      <c r="M1046" s="17">
        <f t="shared" si="657"/>
        <v>0</v>
      </c>
      <c r="N1046" s="17"/>
      <c r="O1046" s="17"/>
      <c r="P1046" s="17">
        <f t="shared" si="658"/>
        <v>0</v>
      </c>
      <c r="Q1046" s="17"/>
      <c r="R1046" s="17"/>
      <c r="S1046" s="17">
        <f t="shared" si="659"/>
        <v>0</v>
      </c>
      <c r="T1046" s="17"/>
      <c r="U1046" s="17"/>
      <c r="V1046" s="17">
        <f t="shared" si="660"/>
        <v>0</v>
      </c>
      <c r="W1046" s="17"/>
      <c r="X1046" s="17"/>
      <c r="Y1046" s="2"/>
      <c r="Z1046" s="2"/>
    </row>
    <row r="1047" spans="1:26" ht="16.5" thickTop="1" thickBot="1">
      <c r="A1047" s="13" t="str">
        <f t="shared" si="623"/>
        <v>a</v>
      </c>
      <c r="B1047" s="3" t="s">
        <v>0</v>
      </c>
      <c r="C1047" s="4" t="s">
        <v>133</v>
      </c>
      <c r="D1047" s="17">
        <f t="shared" si="654"/>
        <v>156833.32999999999</v>
      </c>
      <c r="E1047" s="17">
        <v>156833.32999999999</v>
      </c>
      <c r="F1047" s="17"/>
      <c r="G1047" s="17">
        <f t="shared" si="655"/>
        <v>150000</v>
      </c>
      <c r="H1047" s="17">
        <v>150000</v>
      </c>
      <c r="I1047" s="17"/>
      <c r="J1047" s="17">
        <f t="shared" si="656"/>
        <v>156000</v>
      </c>
      <c r="K1047" s="17">
        <v>156000</v>
      </c>
      <c r="L1047" s="17"/>
      <c r="M1047" s="17">
        <f t="shared" si="657"/>
        <v>0</v>
      </c>
      <c r="N1047" s="17"/>
      <c r="O1047" s="17"/>
      <c r="P1047" s="17">
        <f t="shared" si="658"/>
        <v>0</v>
      </c>
      <c r="Q1047" s="17"/>
      <c r="R1047" s="17"/>
      <c r="S1047" s="17">
        <f t="shared" si="659"/>
        <v>0</v>
      </c>
      <c r="T1047" s="17"/>
      <c r="U1047" s="17"/>
      <c r="V1047" s="17">
        <f t="shared" si="660"/>
        <v>0</v>
      </c>
      <c r="W1047" s="17"/>
      <c r="X1047" s="17"/>
      <c r="Y1047" s="2"/>
      <c r="Z1047" s="2"/>
    </row>
    <row r="1048" spans="1:26" s="8" customFormat="1" ht="16.5" thickTop="1" thickBot="1">
      <c r="A1048" s="13" t="str">
        <f t="shared" si="623"/>
        <v>b</v>
      </c>
      <c r="B1048" s="3"/>
      <c r="C1048" s="4" t="s">
        <v>132</v>
      </c>
      <c r="D1048" s="17">
        <f t="shared" si="654"/>
        <v>0</v>
      </c>
      <c r="E1048" s="17"/>
      <c r="F1048" s="17"/>
      <c r="G1048" s="17">
        <f t="shared" si="655"/>
        <v>0</v>
      </c>
      <c r="H1048" s="17"/>
      <c r="I1048" s="17"/>
      <c r="J1048" s="17">
        <f t="shared" si="656"/>
        <v>0</v>
      </c>
      <c r="K1048" s="17"/>
      <c r="L1048" s="17"/>
      <c r="M1048" s="17">
        <f t="shared" si="657"/>
        <v>0</v>
      </c>
      <c r="N1048" s="17"/>
      <c r="O1048" s="17"/>
      <c r="P1048" s="17">
        <f t="shared" si="658"/>
        <v>0</v>
      </c>
      <c r="Q1048" s="17"/>
      <c r="R1048" s="17"/>
      <c r="S1048" s="17">
        <f t="shared" si="659"/>
        <v>0</v>
      </c>
      <c r="T1048" s="17"/>
      <c r="U1048" s="17"/>
      <c r="V1048" s="17">
        <f t="shared" si="660"/>
        <v>0</v>
      </c>
      <c r="W1048" s="17"/>
      <c r="X1048" s="17"/>
      <c r="Y1048" s="2"/>
      <c r="Z1048" s="2"/>
    </row>
    <row r="1049" spans="1:26" s="8" customFormat="1" ht="16.5" thickTop="1" thickBot="1">
      <c r="A1049" s="13" t="str">
        <f t="shared" si="623"/>
        <v>b</v>
      </c>
      <c r="B1049" s="3"/>
      <c r="C1049" s="4" t="s">
        <v>148</v>
      </c>
      <c r="D1049" s="17">
        <f t="shared" si="654"/>
        <v>0</v>
      </c>
      <c r="E1049" s="17"/>
      <c r="F1049" s="17"/>
      <c r="G1049" s="17">
        <f t="shared" si="655"/>
        <v>0</v>
      </c>
      <c r="H1049" s="17"/>
      <c r="I1049" s="17"/>
      <c r="J1049" s="17">
        <f t="shared" si="656"/>
        <v>0</v>
      </c>
      <c r="K1049" s="17"/>
      <c r="L1049" s="17"/>
      <c r="M1049" s="17">
        <f t="shared" si="657"/>
        <v>0</v>
      </c>
      <c r="N1049" s="17"/>
      <c r="O1049" s="17"/>
      <c r="P1049" s="17">
        <f t="shared" si="658"/>
        <v>0</v>
      </c>
      <c r="Q1049" s="17"/>
      <c r="R1049" s="17"/>
      <c r="S1049" s="17">
        <f t="shared" si="659"/>
        <v>0</v>
      </c>
      <c r="T1049" s="17"/>
      <c r="U1049" s="17"/>
      <c r="V1049" s="17">
        <f t="shared" si="660"/>
        <v>0</v>
      </c>
      <c r="W1049" s="17"/>
      <c r="X1049" s="17"/>
      <c r="Y1049" s="2"/>
      <c r="Z1049" s="2"/>
    </row>
    <row r="1050" spans="1:26" ht="16.5" thickTop="1" thickBot="1">
      <c r="A1050" s="13" t="str">
        <f t="shared" si="623"/>
        <v>a</v>
      </c>
      <c r="B1050" s="3" t="s">
        <v>0</v>
      </c>
      <c r="C1050" s="4" t="s">
        <v>134</v>
      </c>
      <c r="D1050" s="17">
        <f t="shared" si="654"/>
        <v>8299160.6799999997</v>
      </c>
      <c r="E1050" s="17">
        <v>8299160.6799999997</v>
      </c>
      <c r="F1050" s="17"/>
      <c r="G1050" s="17">
        <f t="shared" si="655"/>
        <v>12000000</v>
      </c>
      <c r="H1050" s="17">
        <v>12000000</v>
      </c>
      <c r="I1050" s="17"/>
      <c r="J1050" s="17">
        <f t="shared" si="656"/>
        <v>11687000</v>
      </c>
      <c r="K1050" s="17">
        <v>11687000</v>
      </c>
      <c r="L1050" s="17"/>
      <c r="M1050" s="17">
        <f t="shared" si="657"/>
        <v>0</v>
      </c>
      <c r="N1050" s="17"/>
      <c r="O1050" s="17"/>
      <c r="P1050" s="17">
        <f t="shared" si="658"/>
        <v>0</v>
      </c>
      <c r="Q1050" s="17"/>
      <c r="R1050" s="17"/>
      <c r="S1050" s="17">
        <f t="shared" si="659"/>
        <v>0</v>
      </c>
      <c r="T1050" s="17"/>
      <c r="U1050" s="17"/>
      <c r="V1050" s="17">
        <f t="shared" si="660"/>
        <v>0</v>
      </c>
      <c r="W1050" s="17"/>
      <c r="X1050" s="17"/>
      <c r="Y1050" s="2"/>
      <c r="Z1050" s="2"/>
    </row>
    <row r="1051" spans="1:26" s="8" customFormat="1" ht="16.5" thickTop="1" thickBot="1">
      <c r="A1051" s="13" t="str">
        <f t="shared" si="623"/>
        <v>b</v>
      </c>
      <c r="B1051" s="3"/>
      <c r="C1051" s="4" t="s">
        <v>129</v>
      </c>
      <c r="D1051" s="17">
        <f t="shared" si="654"/>
        <v>0</v>
      </c>
      <c r="E1051" s="17">
        <f>E1052+E1053</f>
        <v>0</v>
      </c>
      <c r="F1051" s="17">
        <f>F1052+F1053</f>
        <v>0</v>
      </c>
      <c r="G1051" s="17">
        <f t="shared" si="655"/>
        <v>0</v>
      </c>
      <c r="H1051" s="17">
        <f>H1052+H1053</f>
        <v>0</v>
      </c>
      <c r="I1051" s="17">
        <f>I1052+I1053</f>
        <v>0</v>
      </c>
      <c r="J1051" s="17">
        <f t="shared" si="656"/>
        <v>0</v>
      </c>
      <c r="K1051" s="17">
        <f>K1052+K1053</f>
        <v>0</v>
      </c>
      <c r="L1051" s="17">
        <f>L1052+L1053</f>
        <v>0</v>
      </c>
      <c r="M1051" s="17">
        <f t="shared" si="657"/>
        <v>0</v>
      </c>
      <c r="N1051" s="17">
        <f>N1052+N1053</f>
        <v>0</v>
      </c>
      <c r="O1051" s="17">
        <f>O1052+O1053</f>
        <v>0</v>
      </c>
      <c r="P1051" s="17">
        <f t="shared" si="658"/>
        <v>0</v>
      </c>
      <c r="Q1051" s="17">
        <f>Q1052+Q1053</f>
        <v>0</v>
      </c>
      <c r="R1051" s="17">
        <f>R1052+R1053</f>
        <v>0</v>
      </c>
      <c r="S1051" s="17">
        <f t="shared" si="659"/>
        <v>0</v>
      </c>
      <c r="T1051" s="17">
        <f>T1052+T1053</f>
        <v>0</v>
      </c>
      <c r="U1051" s="17">
        <f>U1052+U1053</f>
        <v>0</v>
      </c>
      <c r="V1051" s="17">
        <f t="shared" si="660"/>
        <v>0</v>
      </c>
      <c r="W1051" s="17">
        <f>W1052+W1053</f>
        <v>0</v>
      </c>
      <c r="X1051" s="17">
        <f>X1052+X1053</f>
        <v>0</v>
      </c>
      <c r="Y1051" s="2"/>
      <c r="Z1051" s="2"/>
    </row>
    <row r="1052" spans="1:26" s="8" customFormat="1" ht="27" thickTop="1" thickBot="1">
      <c r="A1052" s="13" t="str">
        <f t="shared" si="623"/>
        <v>b</v>
      </c>
      <c r="B1052" s="3"/>
      <c r="C1052" s="11" t="s">
        <v>15</v>
      </c>
      <c r="D1052" s="19">
        <f t="shared" si="654"/>
        <v>0</v>
      </c>
      <c r="E1052" s="19"/>
      <c r="F1052" s="19"/>
      <c r="G1052" s="19">
        <f t="shared" si="655"/>
        <v>0</v>
      </c>
      <c r="H1052" s="19"/>
      <c r="I1052" s="19"/>
      <c r="J1052" s="19">
        <f t="shared" si="656"/>
        <v>0</v>
      </c>
      <c r="K1052" s="19"/>
      <c r="L1052" s="19"/>
      <c r="M1052" s="19">
        <f t="shared" si="657"/>
        <v>0</v>
      </c>
      <c r="N1052" s="19"/>
      <c r="O1052" s="19"/>
      <c r="P1052" s="19">
        <f t="shared" si="658"/>
        <v>0</v>
      </c>
      <c r="Q1052" s="19"/>
      <c r="R1052" s="19"/>
      <c r="S1052" s="19">
        <f t="shared" si="659"/>
        <v>0</v>
      </c>
      <c r="T1052" s="19"/>
      <c r="U1052" s="19"/>
      <c r="V1052" s="19">
        <f t="shared" si="660"/>
        <v>0</v>
      </c>
      <c r="W1052" s="19"/>
      <c r="X1052" s="19"/>
      <c r="Y1052" s="2"/>
      <c r="Z1052" s="2"/>
    </row>
    <row r="1053" spans="1:26" s="8" customFormat="1" ht="27" thickTop="1" thickBot="1">
      <c r="A1053" s="13" t="str">
        <f t="shared" si="623"/>
        <v>b</v>
      </c>
      <c r="B1053" s="3"/>
      <c r="C1053" s="11" t="s">
        <v>16</v>
      </c>
      <c r="D1053" s="19">
        <f t="shared" si="654"/>
        <v>0</v>
      </c>
      <c r="E1053" s="19"/>
      <c r="F1053" s="19"/>
      <c r="G1053" s="19">
        <f t="shared" si="655"/>
        <v>0</v>
      </c>
      <c r="H1053" s="19"/>
      <c r="I1053" s="19"/>
      <c r="J1053" s="19">
        <f t="shared" si="656"/>
        <v>0</v>
      </c>
      <c r="K1053" s="19"/>
      <c r="L1053" s="19"/>
      <c r="M1053" s="19">
        <f t="shared" si="657"/>
        <v>0</v>
      </c>
      <c r="N1053" s="19"/>
      <c r="O1053" s="19"/>
      <c r="P1053" s="19">
        <f t="shared" si="658"/>
        <v>0</v>
      </c>
      <c r="Q1053" s="19"/>
      <c r="R1053" s="19"/>
      <c r="S1053" s="19">
        <f t="shared" si="659"/>
        <v>0</v>
      </c>
      <c r="T1053" s="19"/>
      <c r="U1053" s="19"/>
      <c r="V1053" s="19">
        <f t="shared" si="660"/>
        <v>0</v>
      </c>
      <c r="W1053" s="19"/>
      <c r="X1053" s="19"/>
      <c r="Y1053" s="2"/>
      <c r="Z1053" s="2"/>
    </row>
    <row r="1054" spans="1:26" s="8" customFormat="1" ht="16.5" thickTop="1" thickBot="1">
      <c r="A1054" s="13" t="str">
        <f t="shared" si="623"/>
        <v>b</v>
      </c>
      <c r="B1054" s="3"/>
      <c r="C1054" s="10" t="s">
        <v>17</v>
      </c>
      <c r="D1054" s="16">
        <f t="shared" si="654"/>
        <v>0</v>
      </c>
      <c r="E1054" s="16">
        <v>0</v>
      </c>
      <c r="F1054" s="16">
        <v>0</v>
      </c>
      <c r="G1054" s="16">
        <f t="shared" si="655"/>
        <v>0</v>
      </c>
      <c r="H1054" s="16">
        <v>0</v>
      </c>
      <c r="I1054" s="16">
        <v>0</v>
      </c>
      <c r="J1054" s="16">
        <f t="shared" si="656"/>
        <v>0</v>
      </c>
      <c r="K1054" s="16">
        <v>0</v>
      </c>
      <c r="L1054" s="16">
        <v>0</v>
      </c>
      <c r="M1054" s="16">
        <f t="shared" si="657"/>
        <v>0</v>
      </c>
      <c r="N1054" s="16">
        <v>0</v>
      </c>
      <c r="O1054" s="16">
        <v>0</v>
      </c>
      <c r="P1054" s="16">
        <f t="shared" si="658"/>
        <v>0</v>
      </c>
      <c r="Q1054" s="16">
        <v>0</v>
      </c>
      <c r="R1054" s="16">
        <v>0</v>
      </c>
      <c r="S1054" s="16">
        <f t="shared" si="659"/>
        <v>0</v>
      </c>
      <c r="T1054" s="16">
        <v>0</v>
      </c>
      <c r="U1054" s="16">
        <v>0</v>
      </c>
      <c r="V1054" s="16">
        <f t="shared" si="660"/>
        <v>0</v>
      </c>
      <c r="W1054" s="16">
        <v>0</v>
      </c>
      <c r="X1054" s="16">
        <v>0</v>
      </c>
      <c r="Y1054" s="2"/>
      <c r="Z1054" s="2"/>
    </row>
    <row r="1055" spans="1:26" s="8" customFormat="1" ht="16.5" thickTop="1" thickBot="1">
      <c r="A1055" s="13" t="str">
        <f t="shared" si="623"/>
        <v>b</v>
      </c>
      <c r="B1055" s="3"/>
      <c r="C1055" s="10" t="s">
        <v>18</v>
      </c>
      <c r="D1055" s="16">
        <f t="shared" si="654"/>
        <v>0</v>
      </c>
      <c r="E1055" s="16">
        <v>0</v>
      </c>
      <c r="F1055" s="16">
        <v>0</v>
      </c>
      <c r="G1055" s="16">
        <f t="shared" si="655"/>
        <v>0</v>
      </c>
      <c r="H1055" s="16">
        <v>0</v>
      </c>
      <c r="I1055" s="16">
        <v>0</v>
      </c>
      <c r="J1055" s="16">
        <f t="shared" si="656"/>
        <v>0</v>
      </c>
      <c r="K1055" s="16">
        <v>0</v>
      </c>
      <c r="L1055" s="16">
        <v>0</v>
      </c>
      <c r="M1055" s="16">
        <f t="shared" si="657"/>
        <v>0</v>
      </c>
      <c r="N1055" s="16">
        <v>0</v>
      </c>
      <c r="O1055" s="16">
        <v>0</v>
      </c>
      <c r="P1055" s="16">
        <f t="shared" si="658"/>
        <v>0</v>
      </c>
      <c r="Q1055" s="16">
        <v>0</v>
      </c>
      <c r="R1055" s="16">
        <v>0</v>
      </c>
      <c r="S1055" s="16">
        <f t="shared" si="659"/>
        <v>0</v>
      </c>
      <c r="T1055" s="16">
        <v>0</v>
      </c>
      <c r="U1055" s="16">
        <v>0</v>
      </c>
      <c r="V1055" s="16">
        <f t="shared" si="660"/>
        <v>0</v>
      </c>
      <c r="W1055" s="16">
        <v>0</v>
      </c>
      <c r="X1055" s="16">
        <v>0</v>
      </c>
      <c r="Y1055" s="2"/>
      <c r="Z1055" s="2"/>
    </row>
    <row r="1056" spans="1:26" ht="46.5" thickTop="1" thickBot="1">
      <c r="A1056" s="13" t="str">
        <f t="shared" si="623"/>
        <v>a</v>
      </c>
      <c r="B1056" s="3" t="s">
        <v>94</v>
      </c>
      <c r="C1056" s="6" t="s">
        <v>177</v>
      </c>
      <c r="D1056" s="14">
        <f t="shared" si="654"/>
        <v>1181899</v>
      </c>
      <c r="E1056" s="14">
        <f>E1059+E1068+E1069</f>
        <v>1181899</v>
      </c>
      <c r="F1056" s="14">
        <f>F1059+F1068+F1069</f>
        <v>0</v>
      </c>
      <c r="G1056" s="14">
        <f t="shared" si="655"/>
        <v>2100000</v>
      </c>
      <c r="H1056" s="14">
        <f>H1059+H1068+H1069</f>
        <v>2100000</v>
      </c>
      <c r="I1056" s="14">
        <f>I1059+I1068+I1069</f>
        <v>0</v>
      </c>
      <c r="J1056" s="14">
        <f t="shared" si="656"/>
        <v>2100000</v>
      </c>
      <c r="K1056" s="14">
        <f>K1059+K1068+K1069</f>
        <v>2100000</v>
      </c>
      <c r="L1056" s="14">
        <f>L1059+L1068+L1069</f>
        <v>0</v>
      </c>
      <c r="M1056" s="14">
        <f t="shared" si="657"/>
        <v>0</v>
      </c>
      <c r="N1056" s="14">
        <f>N1059+N1068+N1069</f>
        <v>0</v>
      </c>
      <c r="O1056" s="14">
        <f>O1059+O1068+O1069</f>
        <v>0</v>
      </c>
      <c r="P1056" s="14">
        <f t="shared" si="658"/>
        <v>2100000</v>
      </c>
      <c r="Q1056" s="14">
        <v>2100000</v>
      </c>
      <c r="R1056" s="14">
        <f>R1059+R1068+R1069</f>
        <v>0</v>
      </c>
      <c r="S1056" s="14">
        <f t="shared" si="659"/>
        <v>0</v>
      </c>
      <c r="T1056" s="14">
        <f>T1059+T1068+T1069</f>
        <v>0</v>
      </c>
      <c r="U1056" s="14">
        <f>U1059+U1068+U1069</f>
        <v>0</v>
      </c>
      <c r="V1056" s="14">
        <f t="shared" si="660"/>
        <v>0</v>
      </c>
      <c r="W1056" s="14">
        <f>W1059+W1068+W1069</f>
        <v>0</v>
      </c>
      <c r="X1056" s="14">
        <f>X1059+X1068+X1069</f>
        <v>0</v>
      </c>
      <c r="Y1056" s="5" t="s">
        <v>174</v>
      </c>
      <c r="Z1056" s="5" t="s">
        <v>164</v>
      </c>
    </row>
    <row r="1057" spans="1:26" s="8" customFormat="1" ht="16.5" thickTop="1" thickBot="1">
      <c r="A1057" s="13" t="str">
        <f t="shared" si="623"/>
        <v>b</v>
      </c>
      <c r="B1057" s="3"/>
      <c r="C1057" s="9" t="s">
        <v>12</v>
      </c>
      <c r="D1057" s="15">
        <f t="shared" si="654"/>
        <v>0</v>
      </c>
      <c r="E1057" s="15">
        <v>0</v>
      </c>
      <c r="F1057" s="15">
        <v>0</v>
      </c>
      <c r="G1057" s="15">
        <f t="shared" si="655"/>
        <v>0</v>
      </c>
      <c r="H1057" s="15">
        <v>0</v>
      </c>
      <c r="I1057" s="15">
        <v>0</v>
      </c>
      <c r="J1057" s="15">
        <f t="shared" si="656"/>
        <v>0</v>
      </c>
      <c r="K1057" s="15">
        <v>0</v>
      </c>
      <c r="L1057" s="15">
        <v>0</v>
      </c>
      <c r="M1057" s="15">
        <f t="shared" si="657"/>
        <v>0</v>
      </c>
      <c r="N1057" s="15">
        <v>0</v>
      </c>
      <c r="O1057" s="15">
        <v>0</v>
      </c>
      <c r="P1057" s="15">
        <f t="shared" si="658"/>
        <v>0</v>
      </c>
      <c r="Q1057" s="15">
        <v>0</v>
      </c>
      <c r="R1057" s="15">
        <v>0</v>
      </c>
      <c r="S1057" s="15">
        <f t="shared" si="659"/>
        <v>0</v>
      </c>
      <c r="T1057" s="15">
        <v>0</v>
      </c>
      <c r="U1057" s="15">
        <v>0</v>
      </c>
      <c r="V1057" s="15">
        <f t="shared" si="660"/>
        <v>0</v>
      </c>
      <c r="W1057" s="15">
        <v>0</v>
      </c>
      <c r="X1057" s="15">
        <v>0</v>
      </c>
      <c r="Y1057" s="5"/>
      <c r="Z1057" s="5"/>
    </row>
    <row r="1058" spans="1:26" s="8" customFormat="1" ht="16.5" thickTop="1" thickBot="1">
      <c r="A1058" s="13" t="str">
        <f t="shared" si="623"/>
        <v>b</v>
      </c>
      <c r="B1058" s="3"/>
      <c r="C1058" s="9" t="s">
        <v>13</v>
      </c>
      <c r="D1058" s="15">
        <f t="shared" si="654"/>
        <v>0</v>
      </c>
      <c r="E1058" s="15">
        <v>0</v>
      </c>
      <c r="F1058" s="15">
        <v>0</v>
      </c>
      <c r="G1058" s="15">
        <f t="shared" si="655"/>
        <v>0</v>
      </c>
      <c r="H1058" s="15">
        <v>0</v>
      </c>
      <c r="I1058" s="15">
        <v>0</v>
      </c>
      <c r="J1058" s="15">
        <f t="shared" si="656"/>
        <v>0</v>
      </c>
      <c r="K1058" s="15">
        <v>0</v>
      </c>
      <c r="L1058" s="15">
        <v>0</v>
      </c>
      <c r="M1058" s="15">
        <f t="shared" si="657"/>
        <v>0</v>
      </c>
      <c r="N1058" s="15">
        <v>0</v>
      </c>
      <c r="O1058" s="15">
        <v>0</v>
      </c>
      <c r="P1058" s="15">
        <f t="shared" si="658"/>
        <v>0</v>
      </c>
      <c r="Q1058" s="15">
        <v>0</v>
      </c>
      <c r="R1058" s="15">
        <v>0</v>
      </c>
      <c r="S1058" s="15">
        <f t="shared" si="659"/>
        <v>0</v>
      </c>
      <c r="T1058" s="15">
        <v>0</v>
      </c>
      <c r="U1058" s="15">
        <v>0</v>
      </c>
      <c r="V1058" s="15">
        <f t="shared" si="660"/>
        <v>0</v>
      </c>
      <c r="W1058" s="15">
        <v>0</v>
      </c>
      <c r="X1058" s="15">
        <v>0</v>
      </c>
      <c r="Y1058" s="5"/>
      <c r="Z1058" s="5"/>
    </row>
    <row r="1059" spans="1:26" ht="16.5" thickTop="1" thickBot="1">
      <c r="A1059" s="13" t="str">
        <f t="shared" si="623"/>
        <v>a</v>
      </c>
      <c r="B1059" s="3" t="s">
        <v>0</v>
      </c>
      <c r="C1059" s="10" t="s">
        <v>14</v>
      </c>
      <c r="D1059" s="16">
        <f t="shared" si="654"/>
        <v>1181899</v>
      </c>
      <c r="E1059" s="16">
        <f>E1060+E1061+E1062+E1063+E1064+E1065</f>
        <v>1181899</v>
      </c>
      <c r="F1059" s="16">
        <f>F1060+F1061+F1062+F1063+F1064+F1065</f>
        <v>0</v>
      </c>
      <c r="G1059" s="16">
        <f t="shared" si="655"/>
        <v>2100000</v>
      </c>
      <c r="H1059" s="16">
        <f>H1060+H1061+H1062+H1063+H1064+H1065</f>
        <v>2100000</v>
      </c>
      <c r="I1059" s="16">
        <f>I1060+I1061+I1062+I1063+I1064+I1065</f>
        <v>0</v>
      </c>
      <c r="J1059" s="16">
        <f t="shared" si="656"/>
        <v>2100000</v>
      </c>
      <c r="K1059" s="16">
        <f>K1060+K1061+K1062+K1063+K1064+K1065</f>
        <v>2100000</v>
      </c>
      <c r="L1059" s="16">
        <f>L1060+L1061+L1062+L1063+L1064+L1065</f>
        <v>0</v>
      </c>
      <c r="M1059" s="16">
        <f t="shared" si="657"/>
        <v>0</v>
      </c>
      <c r="N1059" s="16">
        <f>N1060+N1061+N1062+N1063+N1064+N1065</f>
        <v>0</v>
      </c>
      <c r="O1059" s="16">
        <f>O1060+O1061+O1062+O1063+O1064+O1065</f>
        <v>0</v>
      </c>
      <c r="P1059" s="16">
        <f t="shared" si="658"/>
        <v>0</v>
      </c>
      <c r="Q1059" s="16">
        <f>Q1060+Q1061+Q1062+Q1063+Q1064+Q1065</f>
        <v>0</v>
      </c>
      <c r="R1059" s="16">
        <f>R1060+R1061+R1062+R1063+R1064+R1065</f>
        <v>0</v>
      </c>
      <c r="S1059" s="16">
        <f t="shared" si="659"/>
        <v>0</v>
      </c>
      <c r="T1059" s="16">
        <f>T1060+T1061+T1062+T1063+T1064+T1065</f>
        <v>0</v>
      </c>
      <c r="U1059" s="16">
        <f>U1060+U1061+U1062+U1063+U1064+U1065</f>
        <v>0</v>
      </c>
      <c r="V1059" s="16">
        <f t="shared" si="660"/>
        <v>0</v>
      </c>
      <c r="W1059" s="16">
        <f>W1060+W1061+W1062+W1063+W1064+W1065</f>
        <v>0</v>
      </c>
      <c r="X1059" s="16">
        <f>X1060+X1061+X1062+X1063+X1064+X1065</f>
        <v>0</v>
      </c>
      <c r="Y1059" s="2"/>
      <c r="Z1059" s="2"/>
    </row>
    <row r="1060" spans="1:26" s="8" customFormat="1" ht="16.5" thickTop="1" thickBot="1">
      <c r="A1060" s="13" t="str">
        <f t="shared" ref="A1060:A1123" si="661">IF((D1060+E1060+F1060+G1060+H1060+I1060+J1060+K1060+L1060+P1060+Q1060+R1060+V1060+W1060+X1060)&gt;0,"a","b")</f>
        <v>b</v>
      </c>
      <c r="B1060" s="3"/>
      <c r="C1060" s="4" t="s">
        <v>182</v>
      </c>
      <c r="D1060" s="17">
        <f t="shared" si="654"/>
        <v>0</v>
      </c>
      <c r="E1060" s="17"/>
      <c r="F1060" s="17"/>
      <c r="G1060" s="17">
        <f t="shared" si="655"/>
        <v>0</v>
      </c>
      <c r="H1060" s="17"/>
      <c r="I1060" s="17"/>
      <c r="J1060" s="17">
        <f t="shared" si="656"/>
        <v>0</v>
      </c>
      <c r="K1060" s="17"/>
      <c r="L1060" s="17"/>
      <c r="M1060" s="17">
        <f t="shared" si="657"/>
        <v>0</v>
      </c>
      <c r="N1060" s="17"/>
      <c r="O1060" s="17"/>
      <c r="P1060" s="17">
        <f t="shared" si="658"/>
        <v>0</v>
      </c>
      <c r="Q1060" s="17"/>
      <c r="R1060" s="17"/>
      <c r="S1060" s="17">
        <f t="shared" si="659"/>
        <v>0</v>
      </c>
      <c r="T1060" s="17"/>
      <c r="U1060" s="17"/>
      <c r="V1060" s="17">
        <f t="shared" si="660"/>
        <v>0</v>
      </c>
      <c r="W1060" s="17"/>
      <c r="X1060" s="17"/>
      <c r="Y1060" s="2"/>
      <c r="Z1060" s="2"/>
    </row>
    <row r="1061" spans="1:26" ht="16.5" thickTop="1" thickBot="1">
      <c r="A1061" s="13" t="str">
        <f t="shared" si="661"/>
        <v>a</v>
      </c>
      <c r="B1061" s="3" t="s">
        <v>0</v>
      </c>
      <c r="C1061" s="4" t="s">
        <v>133</v>
      </c>
      <c r="D1061" s="17">
        <f t="shared" si="654"/>
        <v>1181899</v>
      </c>
      <c r="E1061" s="17">
        <v>1181899</v>
      </c>
      <c r="F1061" s="17"/>
      <c r="G1061" s="17">
        <f t="shared" si="655"/>
        <v>2100000</v>
      </c>
      <c r="H1061" s="17">
        <v>2100000</v>
      </c>
      <c r="I1061" s="17"/>
      <c r="J1061" s="17">
        <f t="shared" si="656"/>
        <v>1930000</v>
      </c>
      <c r="K1061" s="17">
        <v>1930000</v>
      </c>
      <c r="L1061" s="17"/>
      <c r="M1061" s="17">
        <f t="shared" si="657"/>
        <v>0</v>
      </c>
      <c r="N1061" s="17"/>
      <c r="O1061" s="17"/>
      <c r="P1061" s="17">
        <f t="shared" si="658"/>
        <v>0</v>
      </c>
      <c r="Q1061" s="17"/>
      <c r="R1061" s="17"/>
      <c r="S1061" s="17">
        <f t="shared" si="659"/>
        <v>0</v>
      </c>
      <c r="T1061" s="17"/>
      <c r="U1061" s="17"/>
      <c r="V1061" s="17">
        <f t="shared" si="660"/>
        <v>0</v>
      </c>
      <c r="W1061" s="17"/>
      <c r="X1061" s="17"/>
      <c r="Y1061" s="2"/>
      <c r="Z1061" s="2"/>
    </row>
    <row r="1062" spans="1:26" s="8" customFormat="1" ht="16.5" thickTop="1" thickBot="1">
      <c r="A1062" s="13" t="str">
        <f t="shared" si="661"/>
        <v>b</v>
      </c>
      <c r="B1062" s="3"/>
      <c r="C1062" s="4" t="s">
        <v>132</v>
      </c>
      <c r="D1062" s="17">
        <f t="shared" si="654"/>
        <v>0</v>
      </c>
      <c r="E1062" s="17"/>
      <c r="F1062" s="17"/>
      <c r="G1062" s="17">
        <f t="shared" si="655"/>
        <v>0</v>
      </c>
      <c r="H1062" s="17"/>
      <c r="I1062" s="17"/>
      <c r="J1062" s="17">
        <f t="shared" si="656"/>
        <v>0</v>
      </c>
      <c r="K1062" s="17"/>
      <c r="L1062" s="17"/>
      <c r="M1062" s="17">
        <f t="shared" si="657"/>
        <v>0</v>
      </c>
      <c r="N1062" s="17"/>
      <c r="O1062" s="17"/>
      <c r="P1062" s="17">
        <f t="shared" si="658"/>
        <v>0</v>
      </c>
      <c r="Q1062" s="17"/>
      <c r="R1062" s="17"/>
      <c r="S1062" s="17">
        <f t="shared" si="659"/>
        <v>0</v>
      </c>
      <c r="T1062" s="17"/>
      <c r="U1062" s="17"/>
      <c r="V1062" s="17">
        <f t="shared" si="660"/>
        <v>0</v>
      </c>
      <c r="W1062" s="17"/>
      <c r="X1062" s="17"/>
      <c r="Y1062" s="2"/>
      <c r="Z1062" s="2"/>
    </row>
    <row r="1063" spans="1:26" s="8" customFormat="1" ht="16.5" thickTop="1" thickBot="1">
      <c r="A1063" s="13" t="str">
        <f t="shared" si="661"/>
        <v>b</v>
      </c>
      <c r="B1063" s="3"/>
      <c r="C1063" s="4" t="s">
        <v>148</v>
      </c>
      <c r="D1063" s="17">
        <f t="shared" si="654"/>
        <v>0</v>
      </c>
      <c r="E1063" s="17"/>
      <c r="F1063" s="17"/>
      <c r="G1063" s="17">
        <f t="shared" si="655"/>
        <v>0</v>
      </c>
      <c r="H1063" s="17"/>
      <c r="I1063" s="17"/>
      <c r="J1063" s="17">
        <f t="shared" si="656"/>
        <v>0</v>
      </c>
      <c r="K1063" s="17"/>
      <c r="L1063" s="17"/>
      <c r="M1063" s="17">
        <f t="shared" si="657"/>
        <v>0</v>
      </c>
      <c r="N1063" s="17"/>
      <c r="O1063" s="17"/>
      <c r="P1063" s="17">
        <f t="shared" si="658"/>
        <v>0</v>
      </c>
      <c r="Q1063" s="17"/>
      <c r="R1063" s="17"/>
      <c r="S1063" s="17">
        <f t="shared" si="659"/>
        <v>0</v>
      </c>
      <c r="T1063" s="17"/>
      <c r="U1063" s="17"/>
      <c r="V1063" s="17">
        <f t="shared" si="660"/>
        <v>0</v>
      </c>
      <c r="W1063" s="17"/>
      <c r="X1063" s="17"/>
      <c r="Y1063" s="2"/>
      <c r="Z1063" s="2"/>
    </row>
    <row r="1064" spans="1:26" s="8" customFormat="1" ht="16.5" thickTop="1" thickBot="1">
      <c r="A1064" s="13" t="str">
        <f t="shared" si="661"/>
        <v>b</v>
      </c>
      <c r="B1064" s="3"/>
      <c r="C1064" s="4" t="s">
        <v>134</v>
      </c>
      <c r="D1064" s="17">
        <f t="shared" si="654"/>
        <v>0</v>
      </c>
      <c r="E1064" s="17"/>
      <c r="F1064" s="17"/>
      <c r="G1064" s="17">
        <f t="shared" si="655"/>
        <v>0</v>
      </c>
      <c r="H1064" s="17"/>
      <c r="I1064" s="17"/>
      <c r="J1064" s="17">
        <f t="shared" si="656"/>
        <v>0</v>
      </c>
      <c r="K1064" s="17"/>
      <c r="L1064" s="17"/>
      <c r="M1064" s="17">
        <f t="shared" si="657"/>
        <v>0</v>
      </c>
      <c r="N1064" s="17"/>
      <c r="O1064" s="17"/>
      <c r="P1064" s="17">
        <f t="shared" si="658"/>
        <v>0</v>
      </c>
      <c r="Q1064" s="17"/>
      <c r="R1064" s="17"/>
      <c r="S1064" s="17">
        <f t="shared" si="659"/>
        <v>0</v>
      </c>
      <c r="T1064" s="17"/>
      <c r="U1064" s="17"/>
      <c r="V1064" s="17">
        <f t="shared" si="660"/>
        <v>0</v>
      </c>
      <c r="W1064" s="17"/>
      <c r="X1064" s="17"/>
      <c r="Y1064" s="2"/>
      <c r="Z1064" s="2"/>
    </row>
    <row r="1065" spans="1:26" ht="16.5" thickTop="1" thickBot="1">
      <c r="A1065" s="13" t="str">
        <f t="shared" si="661"/>
        <v>a</v>
      </c>
      <c r="B1065" s="3" t="s">
        <v>0</v>
      </c>
      <c r="C1065" s="4" t="s">
        <v>129</v>
      </c>
      <c r="D1065" s="17">
        <f t="shared" si="654"/>
        <v>0</v>
      </c>
      <c r="E1065" s="17">
        <f>E1066+E1067</f>
        <v>0</v>
      </c>
      <c r="F1065" s="17">
        <f>F1066+F1067</f>
        <v>0</v>
      </c>
      <c r="G1065" s="17">
        <f t="shared" si="655"/>
        <v>0</v>
      </c>
      <c r="H1065" s="17">
        <f>H1066+H1067</f>
        <v>0</v>
      </c>
      <c r="I1065" s="17">
        <f>I1066+I1067</f>
        <v>0</v>
      </c>
      <c r="J1065" s="17">
        <f t="shared" si="656"/>
        <v>170000</v>
      </c>
      <c r="K1065" s="17">
        <f>K1066+K1067</f>
        <v>170000</v>
      </c>
      <c r="L1065" s="17">
        <f>L1066+L1067</f>
        <v>0</v>
      </c>
      <c r="M1065" s="17">
        <f t="shared" si="657"/>
        <v>0</v>
      </c>
      <c r="N1065" s="17">
        <f>N1066+N1067</f>
        <v>0</v>
      </c>
      <c r="O1065" s="17">
        <f>O1066+O1067</f>
        <v>0</v>
      </c>
      <c r="P1065" s="17">
        <f t="shared" si="658"/>
        <v>0</v>
      </c>
      <c r="Q1065" s="17">
        <f>Q1066+Q1067</f>
        <v>0</v>
      </c>
      <c r="R1065" s="17">
        <f>R1066+R1067</f>
        <v>0</v>
      </c>
      <c r="S1065" s="17">
        <f t="shared" si="659"/>
        <v>0</v>
      </c>
      <c r="T1065" s="17">
        <f>T1066+T1067</f>
        <v>0</v>
      </c>
      <c r="U1065" s="17">
        <f>U1066+U1067</f>
        <v>0</v>
      </c>
      <c r="V1065" s="17">
        <f t="shared" si="660"/>
        <v>0</v>
      </c>
      <c r="W1065" s="17">
        <f>W1066+W1067</f>
        <v>0</v>
      </c>
      <c r="X1065" s="17">
        <f>X1066+X1067</f>
        <v>0</v>
      </c>
      <c r="Y1065" s="2"/>
      <c r="Z1065" s="2"/>
    </row>
    <row r="1066" spans="1:26" ht="27" thickTop="1" thickBot="1">
      <c r="A1066" s="13" t="str">
        <f t="shared" si="661"/>
        <v>a</v>
      </c>
      <c r="B1066" s="3" t="s">
        <v>0</v>
      </c>
      <c r="C1066" s="11" t="s">
        <v>15</v>
      </c>
      <c r="D1066" s="19">
        <f t="shared" si="654"/>
        <v>0</v>
      </c>
      <c r="E1066" s="19"/>
      <c r="F1066" s="19"/>
      <c r="G1066" s="19">
        <f t="shared" si="655"/>
        <v>0</v>
      </c>
      <c r="H1066" s="19"/>
      <c r="I1066" s="19"/>
      <c r="J1066" s="19">
        <f t="shared" si="656"/>
        <v>170000</v>
      </c>
      <c r="K1066" s="19">
        <v>170000</v>
      </c>
      <c r="L1066" s="19"/>
      <c r="M1066" s="19">
        <f t="shared" si="657"/>
        <v>0</v>
      </c>
      <c r="N1066" s="19"/>
      <c r="O1066" s="19"/>
      <c r="P1066" s="19">
        <f t="shared" si="658"/>
        <v>0</v>
      </c>
      <c r="Q1066" s="19"/>
      <c r="R1066" s="19"/>
      <c r="S1066" s="19">
        <f t="shared" si="659"/>
        <v>0</v>
      </c>
      <c r="T1066" s="19"/>
      <c r="U1066" s="19"/>
      <c r="V1066" s="19">
        <f t="shared" si="660"/>
        <v>0</v>
      </c>
      <c r="W1066" s="19"/>
      <c r="X1066" s="19"/>
      <c r="Y1066" s="2"/>
      <c r="Z1066" s="2"/>
    </row>
    <row r="1067" spans="1:26" s="8" customFormat="1" ht="27" thickTop="1" thickBot="1">
      <c r="A1067" s="13" t="str">
        <f t="shared" si="661"/>
        <v>b</v>
      </c>
      <c r="B1067" s="3"/>
      <c r="C1067" s="11" t="s">
        <v>16</v>
      </c>
      <c r="D1067" s="19">
        <f t="shared" si="654"/>
        <v>0</v>
      </c>
      <c r="E1067" s="19"/>
      <c r="F1067" s="19"/>
      <c r="G1067" s="19">
        <f t="shared" si="655"/>
        <v>0</v>
      </c>
      <c r="H1067" s="19"/>
      <c r="I1067" s="19"/>
      <c r="J1067" s="19">
        <f t="shared" si="656"/>
        <v>0</v>
      </c>
      <c r="K1067" s="19"/>
      <c r="L1067" s="19"/>
      <c r="M1067" s="19">
        <f t="shared" si="657"/>
        <v>0</v>
      </c>
      <c r="N1067" s="19"/>
      <c r="O1067" s="19"/>
      <c r="P1067" s="19">
        <f t="shared" si="658"/>
        <v>0</v>
      </c>
      <c r="Q1067" s="19"/>
      <c r="R1067" s="19"/>
      <c r="S1067" s="19">
        <f t="shared" si="659"/>
        <v>0</v>
      </c>
      <c r="T1067" s="19"/>
      <c r="U1067" s="19"/>
      <c r="V1067" s="19">
        <f t="shared" si="660"/>
        <v>0</v>
      </c>
      <c r="W1067" s="19"/>
      <c r="X1067" s="19"/>
      <c r="Y1067" s="2"/>
      <c r="Z1067" s="2"/>
    </row>
    <row r="1068" spans="1:26" s="8" customFormat="1" ht="16.5" thickTop="1" thickBot="1">
      <c r="A1068" s="13" t="str">
        <f t="shared" si="661"/>
        <v>b</v>
      </c>
      <c r="B1068" s="3"/>
      <c r="C1068" s="10" t="s">
        <v>17</v>
      </c>
      <c r="D1068" s="16">
        <f t="shared" si="654"/>
        <v>0</v>
      </c>
      <c r="E1068" s="16">
        <v>0</v>
      </c>
      <c r="F1068" s="16">
        <v>0</v>
      </c>
      <c r="G1068" s="16">
        <f t="shared" si="655"/>
        <v>0</v>
      </c>
      <c r="H1068" s="16">
        <v>0</v>
      </c>
      <c r="I1068" s="16">
        <v>0</v>
      </c>
      <c r="J1068" s="16">
        <f t="shared" si="656"/>
        <v>0</v>
      </c>
      <c r="K1068" s="16">
        <v>0</v>
      </c>
      <c r="L1068" s="16">
        <v>0</v>
      </c>
      <c r="M1068" s="16">
        <f t="shared" si="657"/>
        <v>0</v>
      </c>
      <c r="N1068" s="16">
        <v>0</v>
      </c>
      <c r="O1068" s="16">
        <v>0</v>
      </c>
      <c r="P1068" s="16">
        <f t="shared" si="658"/>
        <v>0</v>
      </c>
      <c r="Q1068" s="16">
        <v>0</v>
      </c>
      <c r="R1068" s="16">
        <v>0</v>
      </c>
      <c r="S1068" s="16">
        <f t="shared" si="659"/>
        <v>0</v>
      </c>
      <c r="T1068" s="16">
        <v>0</v>
      </c>
      <c r="U1068" s="16">
        <v>0</v>
      </c>
      <c r="V1068" s="16">
        <f t="shared" si="660"/>
        <v>0</v>
      </c>
      <c r="W1068" s="16">
        <v>0</v>
      </c>
      <c r="X1068" s="16">
        <v>0</v>
      </c>
      <c r="Y1068" s="2"/>
      <c r="Z1068" s="2"/>
    </row>
    <row r="1069" spans="1:26" s="8" customFormat="1" ht="16.5" thickTop="1" thickBot="1">
      <c r="A1069" s="13" t="str">
        <f t="shared" si="661"/>
        <v>b</v>
      </c>
      <c r="B1069" s="3"/>
      <c r="C1069" s="10" t="s">
        <v>18</v>
      </c>
      <c r="D1069" s="16">
        <f t="shared" si="654"/>
        <v>0</v>
      </c>
      <c r="E1069" s="16">
        <v>0</v>
      </c>
      <c r="F1069" s="16">
        <v>0</v>
      </c>
      <c r="G1069" s="16">
        <f t="shared" si="655"/>
        <v>0</v>
      </c>
      <c r="H1069" s="16">
        <v>0</v>
      </c>
      <c r="I1069" s="16">
        <v>0</v>
      </c>
      <c r="J1069" s="16">
        <f t="shared" si="656"/>
        <v>0</v>
      </c>
      <c r="K1069" s="16">
        <v>0</v>
      </c>
      <c r="L1069" s="16">
        <v>0</v>
      </c>
      <c r="M1069" s="16">
        <f t="shared" si="657"/>
        <v>0</v>
      </c>
      <c r="N1069" s="16">
        <v>0</v>
      </c>
      <c r="O1069" s="16">
        <v>0</v>
      </c>
      <c r="P1069" s="16">
        <f t="shared" si="658"/>
        <v>0</v>
      </c>
      <c r="Q1069" s="16">
        <v>0</v>
      </c>
      <c r="R1069" s="16">
        <v>0</v>
      </c>
      <c r="S1069" s="16">
        <f t="shared" si="659"/>
        <v>0</v>
      </c>
      <c r="T1069" s="16">
        <v>0</v>
      </c>
      <c r="U1069" s="16">
        <v>0</v>
      </c>
      <c r="V1069" s="16">
        <f t="shared" si="660"/>
        <v>0</v>
      </c>
      <c r="W1069" s="16">
        <v>0</v>
      </c>
      <c r="X1069" s="16">
        <v>0</v>
      </c>
      <c r="Y1069" s="2"/>
      <c r="Z1069" s="2"/>
    </row>
    <row r="1070" spans="1:26" ht="16.5" thickTop="1" thickBot="1">
      <c r="A1070" s="13" t="str">
        <f t="shared" si="661"/>
        <v>a</v>
      </c>
      <c r="B1070" s="3" t="s">
        <v>95</v>
      </c>
      <c r="C1070" s="6" t="s">
        <v>176</v>
      </c>
      <c r="D1070" s="14">
        <f>D1084+D1098</f>
        <v>6368945.9199999999</v>
      </c>
      <c r="E1070" s="14">
        <f t="shared" ref="E1070:X1070" si="662">E1084+E1098</f>
        <v>6368945.9199999999</v>
      </c>
      <c r="F1070" s="14">
        <f t="shared" si="662"/>
        <v>0</v>
      </c>
      <c r="G1070" s="14">
        <f t="shared" si="662"/>
        <v>11000000</v>
      </c>
      <c r="H1070" s="14">
        <f t="shared" si="662"/>
        <v>11000000</v>
      </c>
      <c r="I1070" s="14">
        <f t="shared" si="662"/>
        <v>0</v>
      </c>
      <c r="J1070" s="14">
        <f t="shared" si="662"/>
        <v>11000000</v>
      </c>
      <c r="K1070" s="14">
        <f t="shared" si="662"/>
        <v>11000000</v>
      </c>
      <c r="L1070" s="14">
        <f t="shared" si="662"/>
        <v>0</v>
      </c>
      <c r="M1070" s="14">
        <f t="shared" ref="M1070:O1070" si="663">M1084+M1098</f>
        <v>0</v>
      </c>
      <c r="N1070" s="14">
        <f t="shared" si="663"/>
        <v>0</v>
      </c>
      <c r="O1070" s="14">
        <f t="shared" si="663"/>
        <v>0</v>
      </c>
      <c r="P1070" s="14">
        <f t="shared" si="662"/>
        <v>0</v>
      </c>
      <c r="Q1070" s="14">
        <v>11000000</v>
      </c>
      <c r="R1070" s="14">
        <f t="shared" si="662"/>
        <v>0</v>
      </c>
      <c r="S1070" s="14">
        <f t="shared" ref="S1070:U1070" si="664">S1084+S1098</f>
        <v>0</v>
      </c>
      <c r="T1070" s="14">
        <f t="shared" si="664"/>
        <v>0</v>
      </c>
      <c r="U1070" s="14">
        <f t="shared" si="664"/>
        <v>0</v>
      </c>
      <c r="V1070" s="14">
        <f t="shared" si="662"/>
        <v>0</v>
      </c>
      <c r="W1070" s="14">
        <f t="shared" si="662"/>
        <v>0</v>
      </c>
      <c r="X1070" s="14">
        <f t="shared" si="662"/>
        <v>0</v>
      </c>
      <c r="Y1070" s="5"/>
      <c r="Z1070" s="5" t="s">
        <v>0</v>
      </c>
    </row>
    <row r="1071" spans="1:26" s="8" customFormat="1" ht="16.5" thickTop="1" thickBot="1">
      <c r="A1071" s="13" t="str">
        <f t="shared" si="661"/>
        <v>b</v>
      </c>
      <c r="B1071" s="3"/>
      <c r="C1071" s="9" t="s">
        <v>12</v>
      </c>
      <c r="D1071" s="15">
        <f t="shared" ref="D1071:X1083" si="665">D1085+D1099</f>
        <v>0</v>
      </c>
      <c r="E1071" s="15">
        <f t="shared" si="665"/>
        <v>0</v>
      </c>
      <c r="F1071" s="15">
        <f t="shared" si="665"/>
        <v>0</v>
      </c>
      <c r="G1071" s="15">
        <f t="shared" si="665"/>
        <v>0</v>
      </c>
      <c r="H1071" s="15">
        <f t="shared" si="665"/>
        <v>0</v>
      </c>
      <c r="I1071" s="15">
        <f t="shared" si="665"/>
        <v>0</v>
      </c>
      <c r="J1071" s="15">
        <f t="shared" si="665"/>
        <v>0</v>
      </c>
      <c r="K1071" s="15">
        <f t="shared" si="665"/>
        <v>0</v>
      </c>
      <c r="L1071" s="15">
        <f t="shared" si="665"/>
        <v>0</v>
      </c>
      <c r="M1071" s="15">
        <f t="shared" ref="M1071:O1071" si="666">M1085+M1099</f>
        <v>0</v>
      </c>
      <c r="N1071" s="15">
        <f t="shared" si="666"/>
        <v>0</v>
      </c>
      <c r="O1071" s="15">
        <f t="shared" si="666"/>
        <v>0</v>
      </c>
      <c r="P1071" s="15">
        <f t="shared" si="665"/>
        <v>0</v>
      </c>
      <c r="Q1071" s="15">
        <f t="shared" si="665"/>
        <v>0</v>
      </c>
      <c r="R1071" s="15">
        <f t="shared" si="665"/>
        <v>0</v>
      </c>
      <c r="S1071" s="15">
        <f t="shared" ref="S1071:U1071" si="667">S1085+S1099</f>
        <v>0</v>
      </c>
      <c r="T1071" s="15">
        <f t="shared" si="667"/>
        <v>0</v>
      </c>
      <c r="U1071" s="15">
        <f t="shared" si="667"/>
        <v>0</v>
      </c>
      <c r="V1071" s="15">
        <f t="shared" si="665"/>
        <v>0</v>
      </c>
      <c r="W1071" s="15">
        <f t="shared" si="665"/>
        <v>0</v>
      </c>
      <c r="X1071" s="15">
        <f t="shared" si="665"/>
        <v>0</v>
      </c>
      <c r="Y1071" s="5"/>
      <c r="Z1071" s="5"/>
    </row>
    <row r="1072" spans="1:26" ht="16.5" thickTop="1" thickBot="1">
      <c r="A1072" s="13" t="str">
        <f t="shared" si="661"/>
        <v>a</v>
      </c>
      <c r="B1072" s="3" t="s">
        <v>0</v>
      </c>
      <c r="C1072" s="9" t="s">
        <v>13</v>
      </c>
      <c r="D1072" s="15">
        <f t="shared" si="665"/>
        <v>46</v>
      </c>
      <c r="E1072" s="15">
        <f t="shared" si="665"/>
        <v>46</v>
      </c>
      <c r="F1072" s="15">
        <f t="shared" si="665"/>
        <v>0</v>
      </c>
      <c r="G1072" s="15">
        <f t="shared" si="665"/>
        <v>79</v>
      </c>
      <c r="H1072" s="15">
        <f t="shared" si="665"/>
        <v>79</v>
      </c>
      <c r="I1072" s="15">
        <f t="shared" si="665"/>
        <v>0</v>
      </c>
      <c r="J1072" s="15">
        <f t="shared" si="665"/>
        <v>0</v>
      </c>
      <c r="K1072" s="15">
        <f t="shared" si="665"/>
        <v>0</v>
      </c>
      <c r="L1072" s="15">
        <f t="shared" si="665"/>
        <v>0</v>
      </c>
      <c r="M1072" s="15">
        <f t="shared" ref="M1072:O1072" si="668">M1086+M1100</f>
        <v>0</v>
      </c>
      <c r="N1072" s="15">
        <f t="shared" si="668"/>
        <v>0</v>
      </c>
      <c r="O1072" s="15">
        <f t="shared" si="668"/>
        <v>0</v>
      </c>
      <c r="P1072" s="15">
        <f t="shared" si="665"/>
        <v>0</v>
      </c>
      <c r="Q1072" s="15">
        <v>79</v>
      </c>
      <c r="R1072" s="15">
        <f t="shared" si="665"/>
        <v>0</v>
      </c>
      <c r="S1072" s="15">
        <f t="shared" ref="S1072:U1072" si="669">S1086+S1100</f>
        <v>0</v>
      </c>
      <c r="T1072" s="15">
        <f t="shared" si="669"/>
        <v>0</v>
      </c>
      <c r="U1072" s="15">
        <f t="shared" si="669"/>
        <v>0</v>
      </c>
      <c r="V1072" s="15">
        <f t="shared" si="665"/>
        <v>0</v>
      </c>
      <c r="W1072" s="15">
        <f t="shared" si="665"/>
        <v>0</v>
      </c>
      <c r="X1072" s="15">
        <f t="shared" si="665"/>
        <v>0</v>
      </c>
      <c r="Y1072" s="2"/>
      <c r="Z1072" s="2"/>
    </row>
    <row r="1073" spans="1:26" ht="16.5" thickTop="1" thickBot="1">
      <c r="A1073" s="13" t="str">
        <f t="shared" si="661"/>
        <v>a</v>
      </c>
      <c r="B1073" s="3" t="s">
        <v>0</v>
      </c>
      <c r="C1073" s="10" t="s">
        <v>14</v>
      </c>
      <c r="D1073" s="16">
        <f t="shared" si="665"/>
        <v>6335046.0399999991</v>
      </c>
      <c r="E1073" s="16">
        <f t="shared" si="665"/>
        <v>6335046.0399999991</v>
      </c>
      <c r="F1073" s="16">
        <f t="shared" si="665"/>
        <v>0</v>
      </c>
      <c r="G1073" s="16">
        <f t="shared" si="665"/>
        <v>11000000</v>
      </c>
      <c r="H1073" s="16">
        <f t="shared" si="665"/>
        <v>11000000</v>
      </c>
      <c r="I1073" s="16">
        <f t="shared" si="665"/>
        <v>0</v>
      </c>
      <c r="J1073" s="16">
        <f t="shared" si="665"/>
        <v>11000000</v>
      </c>
      <c r="K1073" s="16">
        <f t="shared" si="665"/>
        <v>11000000</v>
      </c>
      <c r="L1073" s="16">
        <f t="shared" si="665"/>
        <v>0</v>
      </c>
      <c r="M1073" s="16">
        <f t="shared" ref="M1073:O1073" si="670">M1087+M1101</f>
        <v>0</v>
      </c>
      <c r="N1073" s="16">
        <f t="shared" si="670"/>
        <v>0</v>
      </c>
      <c r="O1073" s="16">
        <f t="shared" si="670"/>
        <v>0</v>
      </c>
      <c r="P1073" s="16">
        <f t="shared" si="665"/>
        <v>0</v>
      </c>
      <c r="Q1073" s="16">
        <f t="shared" si="665"/>
        <v>0</v>
      </c>
      <c r="R1073" s="16">
        <f t="shared" si="665"/>
        <v>0</v>
      </c>
      <c r="S1073" s="16">
        <f t="shared" ref="S1073:U1073" si="671">S1087+S1101</f>
        <v>0</v>
      </c>
      <c r="T1073" s="16">
        <f t="shared" si="671"/>
        <v>0</v>
      </c>
      <c r="U1073" s="16">
        <f t="shared" si="671"/>
        <v>0</v>
      </c>
      <c r="V1073" s="16">
        <f t="shared" si="665"/>
        <v>0</v>
      </c>
      <c r="W1073" s="16">
        <f t="shared" si="665"/>
        <v>0</v>
      </c>
      <c r="X1073" s="16">
        <f t="shared" si="665"/>
        <v>0</v>
      </c>
      <c r="Y1073" s="2"/>
      <c r="Z1073" s="2"/>
    </row>
    <row r="1074" spans="1:26" s="8" customFormat="1" ht="16.5" thickTop="1" thickBot="1">
      <c r="A1074" s="13" t="str">
        <f t="shared" si="661"/>
        <v>b</v>
      </c>
      <c r="B1074" s="3"/>
      <c r="C1074" s="4" t="s">
        <v>182</v>
      </c>
      <c r="D1074" s="17">
        <f t="shared" si="665"/>
        <v>0</v>
      </c>
      <c r="E1074" s="17">
        <f t="shared" si="665"/>
        <v>0</v>
      </c>
      <c r="F1074" s="17">
        <f t="shared" si="665"/>
        <v>0</v>
      </c>
      <c r="G1074" s="17">
        <f t="shared" si="665"/>
        <v>0</v>
      </c>
      <c r="H1074" s="17">
        <f t="shared" si="665"/>
        <v>0</v>
      </c>
      <c r="I1074" s="17">
        <f t="shared" si="665"/>
        <v>0</v>
      </c>
      <c r="J1074" s="17">
        <f t="shared" si="665"/>
        <v>0</v>
      </c>
      <c r="K1074" s="17">
        <f t="shared" si="665"/>
        <v>0</v>
      </c>
      <c r="L1074" s="17">
        <f t="shared" si="665"/>
        <v>0</v>
      </c>
      <c r="M1074" s="17">
        <f t="shared" ref="M1074:O1074" si="672">M1088+M1102</f>
        <v>0</v>
      </c>
      <c r="N1074" s="17">
        <f t="shared" si="672"/>
        <v>0</v>
      </c>
      <c r="O1074" s="17">
        <f t="shared" si="672"/>
        <v>0</v>
      </c>
      <c r="P1074" s="17">
        <f t="shared" si="665"/>
        <v>0</v>
      </c>
      <c r="Q1074" s="17">
        <f t="shared" si="665"/>
        <v>0</v>
      </c>
      <c r="R1074" s="17">
        <f t="shared" si="665"/>
        <v>0</v>
      </c>
      <c r="S1074" s="17">
        <f t="shared" ref="S1074:U1074" si="673">S1088+S1102</f>
        <v>0</v>
      </c>
      <c r="T1074" s="17">
        <f t="shared" si="673"/>
        <v>0</v>
      </c>
      <c r="U1074" s="17">
        <f t="shared" si="673"/>
        <v>0</v>
      </c>
      <c r="V1074" s="17">
        <f t="shared" si="665"/>
        <v>0</v>
      </c>
      <c r="W1074" s="17">
        <f t="shared" si="665"/>
        <v>0</v>
      </c>
      <c r="X1074" s="17">
        <f t="shared" si="665"/>
        <v>0</v>
      </c>
      <c r="Y1074" s="2"/>
      <c r="Z1074" s="2"/>
    </row>
    <row r="1075" spans="1:26" ht="16.5" thickTop="1" thickBot="1">
      <c r="A1075" s="13" t="str">
        <f t="shared" si="661"/>
        <v>a</v>
      </c>
      <c r="B1075" s="3" t="s">
        <v>0</v>
      </c>
      <c r="C1075" s="4" t="s">
        <v>133</v>
      </c>
      <c r="D1075" s="17">
        <f t="shared" si="665"/>
        <v>1981352.02</v>
      </c>
      <c r="E1075" s="17">
        <f t="shared" si="665"/>
        <v>1981352.02</v>
      </c>
      <c r="F1075" s="17">
        <f t="shared" si="665"/>
        <v>0</v>
      </c>
      <c r="G1075" s="17">
        <f t="shared" si="665"/>
        <v>2300000</v>
      </c>
      <c r="H1075" s="17">
        <f t="shared" si="665"/>
        <v>2300000</v>
      </c>
      <c r="I1075" s="17">
        <f t="shared" si="665"/>
        <v>0</v>
      </c>
      <c r="J1075" s="17">
        <f t="shared" si="665"/>
        <v>2300000</v>
      </c>
      <c r="K1075" s="17">
        <f t="shared" si="665"/>
        <v>2300000</v>
      </c>
      <c r="L1075" s="17">
        <f t="shared" si="665"/>
        <v>0</v>
      </c>
      <c r="M1075" s="17">
        <f t="shared" ref="M1075:O1075" si="674">M1089+M1103</f>
        <v>0</v>
      </c>
      <c r="N1075" s="17">
        <f t="shared" si="674"/>
        <v>0</v>
      </c>
      <c r="O1075" s="17">
        <f t="shared" si="674"/>
        <v>0</v>
      </c>
      <c r="P1075" s="17">
        <f t="shared" si="665"/>
        <v>0</v>
      </c>
      <c r="Q1075" s="17">
        <f t="shared" si="665"/>
        <v>0</v>
      </c>
      <c r="R1075" s="17">
        <f t="shared" si="665"/>
        <v>0</v>
      </c>
      <c r="S1075" s="17">
        <f t="shared" ref="S1075:U1075" si="675">S1089+S1103</f>
        <v>0</v>
      </c>
      <c r="T1075" s="17">
        <f t="shared" si="675"/>
        <v>0</v>
      </c>
      <c r="U1075" s="17">
        <f t="shared" si="675"/>
        <v>0</v>
      </c>
      <c r="V1075" s="17">
        <f t="shared" si="665"/>
        <v>0</v>
      </c>
      <c r="W1075" s="17">
        <f t="shared" si="665"/>
        <v>0</v>
      </c>
      <c r="X1075" s="17">
        <f t="shared" si="665"/>
        <v>0</v>
      </c>
      <c r="Y1075" s="2"/>
      <c r="Z1075" s="2"/>
    </row>
    <row r="1076" spans="1:26" s="8" customFormat="1" ht="16.5" thickTop="1" thickBot="1">
      <c r="A1076" s="13" t="str">
        <f t="shared" si="661"/>
        <v>b</v>
      </c>
      <c r="B1076" s="3"/>
      <c r="C1076" s="4" t="s">
        <v>132</v>
      </c>
      <c r="D1076" s="17">
        <f t="shared" si="665"/>
        <v>0</v>
      </c>
      <c r="E1076" s="17">
        <f t="shared" si="665"/>
        <v>0</v>
      </c>
      <c r="F1076" s="17">
        <f t="shared" si="665"/>
        <v>0</v>
      </c>
      <c r="G1076" s="17">
        <f t="shared" si="665"/>
        <v>0</v>
      </c>
      <c r="H1076" s="17">
        <f t="shared" si="665"/>
        <v>0</v>
      </c>
      <c r="I1076" s="17">
        <f t="shared" si="665"/>
        <v>0</v>
      </c>
      <c r="J1076" s="17">
        <f t="shared" si="665"/>
        <v>0</v>
      </c>
      <c r="K1076" s="17">
        <f t="shared" si="665"/>
        <v>0</v>
      </c>
      <c r="L1076" s="17">
        <f t="shared" si="665"/>
        <v>0</v>
      </c>
      <c r="M1076" s="17">
        <f t="shared" ref="M1076:O1076" si="676">M1090+M1104</f>
        <v>0</v>
      </c>
      <c r="N1076" s="17">
        <f t="shared" si="676"/>
        <v>0</v>
      </c>
      <c r="O1076" s="17">
        <f t="shared" si="676"/>
        <v>0</v>
      </c>
      <c r="P1076" s="17">
        <f t="shared" si="665"/>
        <v>0</v>
      </c>
      <c r="Q1076" s="17">
        <f t="shared" si="665"/>
        <v>0</v>
      </c>
      <c r="R1076" s="17">
        <f t="shared" si="665"/>
        <v>0</v>
      </c>
      <c r="S1076" s="17">
        <f t="shared" ref="S1076:U1076" si="677">S1090+S1104</f>
        <v>0</v>
      </c>
      <c r="T1076" s="17">
        <f t="shared" si="677"/>
        <v>0</v>
      </c>
      <c r="U1076" s="17">
        <f t="shared" si="677"/>
        <v>0</v>
      </c>
      <c r="V1076" s="17">
        <f t="shared" si="665"/>
        <v>0</v>
      </c>
      <c r="W1076" s="17">
        <f t="shared" si="665"/>
        <v>0</v>
      </c>
      <c r="X1076" s="17">
        <f t="shared" si="665"/>
        <v>0</v>
      </c>
      <c r="Y1076" s="2"/>
      <c r="Z1076" s="2"/>
    </row>
    <row r="1077" spans="1:26" s="8" customFormat="1" ht="16.5" thickTop="1" thickBot="1">
      <c r="A1077" s="13" t="str">
        <f t="shared" si="661"/>
        <v>b</v>
      </c>
      <c r="B1077" s="3"/>
      <c r="C1077" s="4" t="s">
        <v>148</v>
      </c>
      <c r="D1077" s="17">
        <f t="shared" si="665"/>
        <v>0</v>
      </c>
      <c r="E1077" s="17">
        <f t="shared" si="665"/>
        <v>0</v>
      </c>
      <c r="F1077" s="17">
        <f t="shared" si="665"/>
        <v>0</v>
      </c>
      <c r="G1077" s="17">
        <f t="shared" si="665"/>
        <v>0</v>
      </c>
      <c r="H1077" s="17">
        <f t="shared" si="665"/>
        <v>0</v>
      </c>
      <c r="I1077" s="17">
        <f t="shared" si="665"/>
        <v>0</v>
      </c>
      <c r="J1077" s="17">
        <f t="shared" si="665"/>
        <v>0</v>
      </c>
      <c r="K1077" s="17">
        <f t="shared" si="665"/>
        <v>0</v>
      </c>
      <c r="L1077" s="17">
        <f t="shared" si="665"/>
        <v>0</v>
      </c>
      <c r="M1077" s="17">
        <f t="shared" ref="M1077:O1077" si="678">M1091+M1105</f>
        <v>0</v>
      </c>
      <c r="N1077" s="17">
        <f t="shared" si="678"/>
        <v>0</v>
      </c>
      <c r="O1077" s="17">
        <f t="shared" si="678"/>
        <v>0</v>
      </c>
      <c r="P1077" s="17">
        <f t="shared" si="665"/>
        <v>0</v>
      </c>
      <c r="Q1077" s="17">
        <f t="shared" si="665"/>
        <v>0</v>
      </c>
      <c r="R1077" s="17">
        <f t="shared" si="665"/>
        <v>0</v>
      </c>
      <c r="S1077" s="17">
        <f t="shared" ref="S1077:U1077" si="679">S1091+S1105</f>
        <v>0</v>
      </c>
      <c r="T1077" s="17">
        <f t="shared" si="679"/>
        <v>0</v>
      </c>
      <c r="U1077" s="17">
        <f t="shared" si="679"/>
        <v>0</v>
      </c>
      <c r="V1077" s="17">
        <f t="shared" si="665"/>
        <v>0</v>
      </c>
      <c r="W1077" s="17">
        <f t="shared" si="665"/>
        <v>0</v>
      </c>
      <c r="X1077" s="17">
        <f t="shared" si="665"/>
        <v>0</v>
      </c>
      <c r="Y1077" s="2"/>
      <c r="Z1077" s="2"/>
    </row>
    <row r="1078" spans="1:26" ht="16.5" thickTop="1" thickBot="1">
      <c r="A1078" s="13" t="str">
        <f t="shared" si="661"/>
        <v>a</v>
      </c>
      <c r="B1078" s="3" t="s">
        <v>0</v>
      </c>
      <c r="C1078" s="4" t="s">
        <v>134</v>
      </c>
      <c r="D1078" s="17">
        <f t="shared" si="665"/>
        <v>4353694.0199999996</v>
      </c>
      <c r="E1078" s="17">
        <f t="shared" si="665"/>
        <v>4353694.0199999996</v>
      </c>
      <c r="F1078" s="17">
        <f t="shared" si="665"/>
        <v>0</v>
      </c>
      <c r="G1078" s="17">
        <f t="shared" si="665"/>
        <v>8700000</v>
      </c>
      <c r="H1078" s="17">
        <f t="shared" si="665"/>
        <v>8700000</v>
      </c>
      <c r="I1078" s="17">
        <f t="shared" si="665"/>
        <v>0</v>
      </c>
      <c r="J1078" s="17">
        <f t="shared" si="665"/>
        <v>8700000</v>
      </c>
      <c r="K1078" s="17">
        <f t="shared" si="665"/>
        <v>8700000</v>
      </c>
      <c r="L1078" s="17">
        <f t="shared" si="665"/>
        <v>0</v>
      </c>
      <c r="M1078" s="17">
        <f t="shared" ref="M1078:O1078" si="680">M1092+M1106</f>
        <v>0</v>
      </c>
      <c r="N1078" s="17">
        <f t="shared" si="680"/>
        <v>0</v>
      </c>
      <c r="O1078" s="17">
        <f t="shared" si="680"/>
        <v>0</v>
      </c>
      <c r="P1078" s="17">
        <f t="shared" si="665"/>
        <v>0</v>
      </c>
      <c r="Q1078" s="17">
        <f t="shared" si="665"/>
        <v>0</v>
      </c>
      <c r="R1078" s="17">
        <f t="shared" si="665"/>
        <v>0</v>
      </c>
      <c r="S1078" s="17">
        <f t="shared" ref="S1078:U1078" si="681">S1092+S1106</f>
        <v>0</v>
      </c>
      <c r="T1078" s="17">
        <f t="shared" si="681"/>
        <v>0</v>
      </c>
      <c r="U1078" s="17">
        <f t="shared" si="681"/>
        <v>0</v>
      </c>
      <c r="V1078" s="17">
        <f t="shared" si="665"/>
        <v>0</v>
      </c>
      <c r="W1078" s="17">
        <f t="shared" si="665"/>
        <v>0</v>
      </c>
      <c r="X1078" s="17">
        <f t="shared" si="665"/>
        <v>0</v>
      </c>
      <c r="Y1078" s="2"/>
      <c r="Z1078" s="2"/>
    </row>
    <row r="1079" spans="1:26" s="8" customFormat="1" ht="16.5" thickTop="1" thickBot="1">
      <c r="A1079" s="13" t="str">
        <f t="shared" si="661"/>
        <v>b</v>
      </c>
      <c r="B1079" s="3"/>
      <c r="C1079" s="4" t="s">
        <v>129</v>
      </c>
      <c r="D1079" s="17">
        <f t="shared" si="665"/>
        <v>0</v>
      </c>
      <c r="E1079" s="17">
        <f t="shared" si="665"/>
        <v>0</v>
      </c>
      <c r="F1079" s="17">
        <f t="shared" si="665"/>
        <v>0</v>
      </c>
      <c r="G1079" s="17">
        <f t="shared" si="665"/>
        <v>0</v>
      </c>
      <c r="H1079" s="17">
        <f t="shared" si="665"/>
        <v>0</v>
      </c>
      <c r="I1079" s="17">
        <f t="shared" si="665"/>
        <v>0</v>
      </c>
      <c r="J1079" s="17">
        <f t="shared" si="665"/>
        <v>0</v>
      </c>
      <c r="K1079" s="17">
        <f t="shared" si="665"/>
        <v>0</v>
      </c>
      <c r="L1079" s="17">
        <f t="shared" si="665"/>
        <v>0</v>
      </c>
      <c r="M1079" s="17">
        <f t="shared" ref="M1079:O1079" si="682">M1093+M1107</f>
        <v>0</v>
      </c>
      <c r="N1079" s="17">
        <f t="shared" si="682"/>
        <v>0</v>
      </c>
      <c r="O1079" s="17">
        <f t="shared" si="682"/>
        <v>0</v>
      </c>
      <c r="P1079" s="17">
        <f t="shared" si="665"/>
        <v>0</v>
      </c>
      <c r="Q1079" s="17">
        <f t="shared" si="665"/>
        <v>0</v>
      </c>
      <c r="R1079" s="17">
        <f t="shared" si="665"/>
        <v>0</v>
      </c>
      <c r="S1079" s="17">
        <f t="shared" ref="S1079:U1079" si="683">S1093+S1107</f>
        <v>0</v>
      </c>
      <c r="T1079" s="17">
        <f t="shared" si="683"/>
        <v>0</v>
      </c>
      <c r="U1079" s="17">
        <f t="shared" si="683"/>
        <v>0</v>
      </c>
      <c r="V1079" s="17">
        <f t="shared" si="665"/>
        <v>0</v>
      </c>
      <c r="W1079" s="17">
        <f t="shared" si="665"/>
        <v>0</v>
      </c>
      <c r="X1079" s="17">
        <f t="shared" si="665"/>
        <v>0</v>
      </c>
      <c r="Y1079" s="2"/>
      <c r="Z1079" s="2"/>
    </row>
    <row r="1080" spans="1:26" s="8" customFormat="1" ht="27" thickTop="1" thickBot="1">
      <c r="A1080" s="13" t="str">
        <f t="shared" si="661"/>
        <v>b</v>
      </c>
      <c r="B1080" s="3"/>
      <c r="C1080" s="11" t="s">
        <v>15</v>
      </c>
      <c r="D1080" s="19">
        <f t="shared" si="665"/>
        <v>0</v>
      </c>
      <c r="E1080" s="19">
        <f t="shared" si="665"/>
        <v>0</v>
      </c>
      <c r="F1080" s="19">
        <f t="shared" si="665"/>
        <v>0</v>
      </c>
      <c r="G1080" s="19">
        <f t="shared" si="665"/>
        <v>0</v>
      </c>
      <c r="H1080" s="19">
        <f t="shared" si="665"/>
        <v>0</v>
      </c>
      <c r="I1080" s="19">
        <f t="shared" si="665"/>
        <v>0</v>
      </c>
      <c r="J1080" s="19">
        <f t="shared" si="665"/>
        <v>0</v>
      </c>
      <c r="K1080" s="19">
        <f t="shared" si="665"/>
        <v>0</v>
      </c>
      <c r="L1080" s="19">
        <f t="shared" si="665"/>
        <v>0</v>
      </c>
      <c r="M1080" s="19">
        <f t="shared" ref="M1080:O1080" si="684">M1094+M1108</f>
        <v>0</v>
      </c>
      <c r="N1080" s="19">
        <f t="shared" si="684"/>
        <v>0</v>
      </c>
      <c r="O1080" s="19">
        <f t="shared" si="684"/>
        <v>0</v>
      </c>
      <c r="P1080" s="19">
        <f t="shared" si="665"/>
        <v>0</v>
      </c>
      <c r="Q1080" s="19">
        <f t="shared" si="665"/>
        <v>0</v>
      </c>
      <c r="R1080" s="19">
        <f t="shared" si="665"/>
        <v>0</v>
      </c>
      <c r="S1080" s="19">
        <f t="shared" ref="S1080:U1080" si="685">S1094+S1108</f>
        <v>0</v>
      </c>
      <c r="T1080" s="19">
        <f t="shared" si="685"/>
        <v>0</v>
      </c>
      <c r="U1080" s="19">
        <f t="shared" si="685"/>
        <v>0</v>
      </c>
      <c r="V1080" s="19">
        <f t="shared" si="665"/>
        <v>0</v>
      </c>
      <c r="W1080" s="19">
        <f t="shared" si="665"/>
        <v>0</v>
      </c>
      <c r="X1080" s="19">
        <f t="shared" si="665"/>
        <v>0</v>
      </c>
      <c r="Y1080" s="2"/>
      <c r="Z1080" s="2"/>
    </row>
    <row r="1081" spans="1:26" s="8" customFormat="1" ht="27" thickTop="1" thickBot="1">
      <c r="A1081" s="13" t="str">
        <f t="shared" si="661"/>
        <v>b</v>
      </c>
      <c r="B1081" s="3"/>
      <c r="C1081" s="11" t="s">
        <v>16</v>
      </c>
      <c r="D1081" s="19">
        <f t="shared" si="665"/>
        <v>0</v>
      </c>
      <c r="E1081" s="19">
        <f t="shared" si="665"/>
        <v>0</v>
      </c>
      <c r="F1081" s="19">
        <f t="shared" si="665"/>
        <v>0</v>
      </c>
      <c r="G1081" s="19">
        <f t="shared" si="665"/>
        <v>0</v>
      </c>
      <c r="H1081" s="19">
        <f t="shared" si="665"/>
        <v>0</v>
      </c>
      <c r="I1081" s="19">
        <f t="shared" si="665"/>
        <v>0</v>
      </c>
      <c r="J1081" s="19">
        <f t="shared" si="665"/>
        <v>0</v>
      </c>
      <c r="K1081" s="19">
        <f t="shared" si="665"/>
        <v>0</v>
      </c>
      <c r="L1081" s="19">
        <f t="shared" si="665"/>
        <v>0</v>
      </c>
      <c r="M1081" s="19">
        <f t="shared" ref="M1081:O1081" si="686">M1095+M1109</f>
        <v>0</v>
      </c>
      <c r="N1081" s="19">
        <f t="shared" si="686"/>
        <v>0</v>
      </c>
      <c r="O1081" s="19">
        <f t="shared" si="686"/>
        <v>0</v>
      </c>
      <c r="P1081" s="19">
        <f t="shared" si="665"/>
        <v>0</v>
      </c>
      <c r="Q1081" s="19">
        <f t="shared" si="665"/>
        <v>0</v>
      </c>
      <c r="R1081" s="19">
        <f t="shared" si="665"/>
        <v>0</v>
      </c>
      <c r="S1081" s="19">
        <f t="shared" ref="S1081:U1081" si="687">S1095+S1109</f>
        <v>0</v>
      </c>
      <c r="T1081" s="19">
        <f t="shared" si="687"/>
        <v>0</v>
      </c>
      <c r="U1081" s="19">
        <f t="shared" si="687"/>
        <v>0</v>
      </c>
      <c r="V1081" s="19">
        <f t="shared" si="665"/>
        <v>0</v>
      </c>
      <c r="W1081" s="19">
        <f t="shared" si="665"/>
        <v>0</v>
      </c>
      <c r="X1081" s="19">
        <f t="shared" si="665"/>
        <v>0</v>
      </c>
      <c r="Y1081" s="2"/>
      <c r="Z1081" s="2"/>
    </row>
    <row r="1082" spans="1:26" ht="16.5" thickTop="1" thickBot="1">
      <c r="A1082" s="13" t="str">
        <f t="shared" si="661"/>
        <v>a</v>
      </c>
      <c r="B1082" s="3" t="s">
        <v>0</v>
      </c>
      <c r="C1082" s="10" t="s">
        <v>17</v>
      </c>
      <c r="D1082" s="16">
        <f t="shared" si="665"/>
        <v>33899.879999999997</v>
      </c>
      <c r="E1082" s="16">
        <f t="shared" si="665"/>
        <v>33899.879999999997</v>
      </c>
      <c r="F1082" s="16">
        <f t="shared" si="665"/>
        <v>0</v>
      </c>
      <c r="G1082" s="16">
        <f t="shared" si="665"/>
        <v>0</v>
      </c>
      <c r="H1082" s="16">
        <f t="shared" si="665"/>
        <v>0</v>
      </c>
      <c r="I1082" s="16">
        <f t="shared" si="665"/>
        <v>0</v>
      </c>
      <c r="J1082" s="16">
        <f t="shared" si="665"/>
        <v>0</v>
      </c>
      <c r="K1082" s="16">
        <f t="shared" si="665"/>
        <v>0</v>
      </c>
      <c r="L1082" s="16">
        <f t="shared" si="665"/>
        <v>0</v>
      </c>
      <c r="M1082" s="16">
        <f t="shared" ref="M1082:O1082" si="688">M1096+M1110</f>
        <v>0</v>
      </c>
      <c r="N1082" s="16">
        <f t="shared" si="688"/>
        <v>0</v>
      </c>
      <c r="O1082" s="16">
        <f t="shared" si="688"/>
        <v>0</v>
      </c>
      <c r="P1082" s="16">
        <f t="shared" si="665"/>
        <v>0</v>
      </c>
      <c r="Q1082" s="16">
        <f t="shared" si="665"/>
        <v>0</v>
      </c>
      <c r="R1082" s="16">
        <f t="shared" si="665"/>
        <v>0</v>
      </c>
      <c r="S1082" s="16">
        <f t="shared" ref="S1082:U1082" si="689">S1096+S1110</f>
        <v>0</v>
      </c>
      <c r="T1082" s="16">
        <f t="shared" si="689"/>
        <v>0</v>
      </c>
      <c r="U1082" s="16">
        <f t="shared" si="689"/>
        <v>0</v>
      </c>
      <c r="V1082" s="16">
        <f t="shared" si="665"/>
        <v>0</v>
      </c>
      <c r="W1082" s="16">
        <f t="shared" si="665"/>
        <v>0</v>
      </c>
      <c r="X1082" s="16">
        <f t="shared" si="665"/>
        <v>0</v>
      </c>
      <c r="Y1082" s="2"/>
      <c r="Z1082" s="2"/>
    </row>
    <row r="1083" spans="1:26" s="8" customFormat="1" ht="16.5" thickTop="1" thickBot="1">
      <c r="A1083" s="13" t="str">
        <f t="shared" si="661"/>
        <v>b</v>
      </c>
      <c r="B1083" s="3"/>
      <c r="C1083" s="10" t="s">
        <v>18</v>
      </c>
      <c r="D1083" s="16">
        <f t="shared" si="665"/>
        <v>0</v>
      </c>
      <c r="E1083" s="16">
        <f t="shared" si="665"/>
        <v>0</v>
      </c>
      <c r="F1083" s="16">
        <f t="shared" si="665"/>
        <v>0</v>
      </c>
      <c r="G1083" s="16">
        <f t="shared" si="665"/>
        <v>0</v>
      </c>
      <c r="H1083" s="16">
        <f t="shared" si="665"/>
        <v>0</v>
      </c>
      <c r="I1083" s="16">
        <f t="shared" si="665"/>
        <v>0</v>
      </c>
      <c r="J1083" s="16">
        <f t="shared" si="665"/>
        <v>0</v>
      </c>
      <c r="K1083" s="16">
        <f t="shared" si="665"/>
        <v>0</v>
      </c>
      <c r="L1083" s="16">
        <f t="shared" si="665"/>
        <v>0</v>
      </c>
      <c r="M1083" s="16">
        <f t="shared" ref="M1083:O1083" si="690">M1097+M1111</f>
        <v>0</v>
      </c>
      <c r="N1083" s="16">
        <f t="shared" si="690"/>
        <v>0</v>
      </c>
      <c r="O1083" s="16">
        <f t="shared" si="690"/>
        <v>0</v>
      </c>
      <c r="P1083" s="16">
        <f t="shared" si="665"/>
        <v>0</v>
      </c>
      <c r="Q1083" s="16">
        <f t="shared" si="665"/>
        <v>0</v>
      </c>
      <c r="R1083" s="16">
        <f t="shared" si="665"/>
        <v>0</v>
      </c>
      <c r="S1083" s="16">
        <f t="shared" ref="S1083:U1083" si="691">S1097+S1111</f>
        <v>0</v>
      </c>
      <c r="T1083" s="16">
        <f t="shared" si="691"/>
        <v>0</v>
      </c>
      <c r="U1083" s="16">
        <f t="shared" si="691"/>
        <v>0</v>
      </c>
      <c r="V1083" s="16">
        <f t="shared" si="665"/>
        <v>0</v>
      </c>
      <c r="W1083" s="16">
        <f t="shared" si="665"/>
        <v>0</v>
      </c>
      <c r="X1083" s="16">
        <f t="shared" si="665"/>
        <v>0</v>
      </c>
      <c r="Y1083" s="2"/>
      <c r="Z1083" s="2"/>
    </row>
    <row r="1084" spans="1:26" ht="31.5" customHeight="1" thickTop="1" thickBot="1">
      <c r="A1084" s="13" t="str">
        <f t="shared" si="661"/>
        <v>a</v>
      </c>
      <c r="B1084" s="3" t="s">
        <v>96</v>
      </c>
      <c r="C1084" s="6" t="s">
        <v>176</v>
      </c>
      <c r="D1084" s="14">
        <f t="shared" ref="D1084:D1125" si="692">E1084+F1084</f>
        <v>4740887.1899999995</v>
      </c>
      <c r="E1084" s="14">
        <f>E1087+E1096+E1097</f>
        <v>4740887.1899999995</v>
      </c>
      <c r="F1084" s="14">
        <f>F1087+F1096+F1097</f>
        <v>0</v>
      </c>
      <c r="G1084" s="14">
        <f t="shared" ref="G1084:G1125" si="693">H1084+I1084</f>
        <v>9900000</v>
      </c>
      <c r="H1084" s="14">
        <f>H1087+H1096+H1097</f>
        <v>9900000</v>
      </c>
      <c r="I1084" s="14">
        <f>I1087+I1096+I1097</f>
        <v>0</v>
      </c>
      <c r="J1084" s="14">
        <f t="shared" ref="J1084:J1125" si="694">K1084+L1084</f>
        <v>9900000</v>
      </c>
      <c r="K1084" s="14">
        <f>K1087+K1096+K1097</f>
        <v>9900000</v>
      </c>
      <c r="L1084" s="14">
        <f>L1087+L1096+L1097</f>
        <v>0</v>
      </c>
      <c r="M1084" s="14">
        <f t="shared" ref="M1084:M1125" si="695">N1084+O1084</f>
        <v>0</v>
      </c>
      <c r="N1084" s="14">
        <f>N1087+N1096+N1097</f>
        <v>0</v>
      </c>
      <c r="O1084" s="14">
        <f>O1087+O1096+O1097</f>
        <v>0</v>
      </c>
      <c r="P1084" s="14">
        <f t="shared" ref="P1084:P1125" si="696">Q1084+R1084</f>
        <v>0</v>
      </c>
      <c r="Q1084" s="14">
        <f>Q1087+Q1096+Q1097</f>
        <v>0</v>
      </c>
      <c r="R1084" s="14">
        <f>R1087+R1096+R1097</f>
        <v>0</v>
      </c>
      <c r="S1084" s="14">
        <f t="shared" ref="S1084:S1125" si="697">T1084+U1084</f>
        <v>0</v>
      </c>
      <c r="T1084" s="14">
        <f>T1087+T1096+T1097</f>
        <v>0</v>
      </c>
      <c r="U1084" s="14">
        <f>U1087+U1096+U1097</f>
        <v>0</v>
      </c>
      <c r="V1084" s="14">
        <f t="shared" ref="V1084:V1125" si="698">W1084+X1084</f>
        <v>0</v>
      </c>
      <c r="W1084" s="14">
        <f>W1087+W1096+W1097</f>
        <v>0</v>
      </c>
      <c r="X1084" s="14">
        <f>X1087+X1096+X1097</f>
        <v>0</v>
      </c>
      <c r="Y1084" s="5" t="s">
        <v>135</v>
      </c>
      <c r="Z1084" s="5" t="s">
        <v>154</v>
      </c>
    </row>
    <row r="1085" spans="1:26" s="8" customFormat="1" ht="16.5" thickTop="1" thickBot="1">
      <c r="A1085" s="13" t="str">
        <f t="shared" si="661"/>
        <v>b</v>
      </c>
      <c r="B1085" s="3"/>
      <c r="C1085" s="9" t="s">
        <v>12</v>
      </c>
      <c r="D1085" s="15">
        <f t="shared" si="692"/>
        <v>0</v>
      </c>
      <c r="E1085" s="15">
        <v>0</v>
      </c>
      <c r="F1085" s="15">
        <v>0</v>
      </c>
      <c r="G1085" s="15">
        <f t="shared" si="693"/>
        <v>0</v>
      </c>
      <c r="H1085" s="15">
        <v>0</v>
      </c>
      <c r="I1085" s="15">
        <v>0</v>
      </c>
      <c r="J1085" s="15">
        <f t="shared" si="694"/>
        <v>0</v>
      </c>
      <c r="K1085" s="15">
        <v>0</v>
      </c>
      <c r="L1085" s="15">
        <v>0</v>
      </c>
      <c r="M1085" s="15">
        <f t="shared" si="695"/>
        <v>0</v>
      </c>
      <c r="N1085" s="15">
        <v>0</v>
      </c>
      <c r="O1085" s="15">
        <v>0</v>
      </c>
      <c r="P1085" s="15">
        <f t="shared" si="696"/>
        <v>0</v>
      </c>
      <c r="Q1085" s="15">
        <v>0</v>
      </c>
      <c r="R1085" s="15">
        <v>0</v>
      </c>
      <c r="S1085" s="15">
        <f t="shared" si="697"/>
        <v>0</v>
      </c>
      <c r="T1085" s="15">
        <v>0</v>
      </c>
      <c r="U1085" s="15">
        <v>0</v>
      </c>
      <c r="V1085" s="15">
        <f t="shared" si="698"/>
        <v>0</v>
      </c>
      <c r="W1085" s="15">
        <v>0</v>
      </c>
      <c r="X1085" s="15">
        <v>0</v>
      </c>
      <c r="Y1085" s="5"/>
      <c r="Z1085" s="5"/>
    </row>
    <row r="1086" spans="1:26" ht="16.5" thickTop="1" thickBot="1">
      <c r="A1086" s="13" t="str">
        <f t="shared" si="661"/>
        <v>a</v>
      </c>
      <c r="B1086" s="3" t="s">
        <v>0</v>
      </c>
      <c r="C1086" s="9" t="s">
        <v>13</v>
      </c>
      <c r="D1086" s="15">
        <f t="shared" si="692"/>
        <v>30</v>
      </c>
      <c r="E1086" s="15">
        <v>30</v>
      </c>
      <c r="F1086" s="15">
        <v>0</v>
      </c>
      <c r="G1086" s="15">
        <f t="shared" si="693"/>
        <v>30</v>
      </c>
      <c r="H1086" s="15">
        <v>30</v>
      </c>
      <c r="I1086" s="15">
        <v>0</v>
      </c>
      <c r="J1086" s="15">
        <f t="shared" si="694"/>
        <v>0</v>
      </c>
      <c r="K1086" s="15">
        <v>0</v>
      </c>
      <c r="L1086" s="15">
        <v>0</v>
      </c>
      <c r="M1086" s="15">
        <f t="shared" si="695"/>
        <v>0</v>
      </c>
      <c r="N1086" s="15">
        <v>0</v>
      </c>
      <c r="O1086" s="15">
        <v>0</v>
      </c>
      <c r="P1086" s="15">
        <f t="shared" si="696"/>
        <v>0</v>
      </c>
      <c r="Q1086" s="15">
        <v>0</v>
      </c>
      <c r="R1086" s="15">
        <v>0</v>
      </c>
      <c r="S1086" s="15">
        <f t="shared" si="697"/>
        <v>0</v>
      </c>
      <c r="T1086" s="15">
        <v>0</v>
      </c>
      <c r="U1086" s="15">
        <v>0</v>
      </c>
      <c r="V1086" s="15">
        <f t="shared" si="698"/>
        <v>0</v>
      </c>
      <c r="W1086" s="15">
        <v>0</v>
      </c>
      <c r="X1086" s="15">
        <v>0</v>
      </c>
      <c r="Y1086" s="2"/>
      <c r="Z1086" s="2"/>
    </row>
    <row r="1087" spans="1:26" ht="16.5" thickTop="1" thickBot="1">
      <c r="A1087" s="13" t="str">
        <f t="shared" si="661"/>
        <v>a</v>
      </c>
      <c r="B1087" s="3" t="s">
        <v>0</v>
      </c>
      <c r="C1087" s="10" t="s">
        <v>14</v>
      </c>
      <c r="D1087" s="16">
        <f t="shared" si="692"/>
        <v>4740887.1899999995</v>
      </c>
      <c r="E1087" s="16">
        <f>E1088+E1089+E1090+E1091+E1092+E1093</f>
        <v>4740887.1899999995</v>
      </c>
      <c r="F1087" s="16">
        <f>F1088+F1089+F1090+F1091+F1092+F1093</f>
        <v>0</v>
      </c>
      <c r="G1087" s="16">
        <f t="shared" si="693"/>
        <v>9900000</v>
      </c>
      <c r="H1087" s="16">
        <f>H1088+H1089+H1090+H1091+H1092+H1093</f>
        <v>9900000</v>
      </c>
      <c r="I1087" s="16">
        <f>I1088+I1089+I1090+I1091+I1092+I1093</f>
        <v>0</v>
      </c>
      <c r="J1087" s="16">
        <f t="shared" si="694"/>
        <v>9900000</v>
      </c>
      <c r="K1087" s="16">
        <f>K1088+K1089+K1090+K1091+K1092+K1093</f>
        <v>9900000</v>
      </c>
      <c r="L1087" s="16">
        <f>L1088+L1089+L1090+L1091+L1092+L1093</f>
        <v>0</v>
      </c>
      <c r="M1087" s="16">
        <f t="shared" si="695"/>
        <v>0</v>
      </c>
      <c r="N1087" s="16">
        <f>N1088+N1089+N1090+N1091+N1092+N1093</f>
        <v>0</v>
      </c>
      <c r="O1087" s="16">
        <f>O1088+O1089+O1090+O1091+O1092+O1093</f>
        <v>0</v>
      </c>
      <c r="P1087" s="16">
        <f t="shared" si="696"/>
        <v>0</v>
      </c>
      <c r="Q1087" s="16">
        <f>Q1088+Q1089+Q1090+Q1091+Q1092+Q1093</f>
        <v>0</v>
      </c>
      <c r="R1087" s="16">
        <f>R1088+R1089+R1090+R1091+R1092+R1093</f>
        <v>0</v>
      </c>
      <c r="S1087" s="16">
        <f t="shared" si="697"/>
        <v>0</v>
      </c>
      <c r="T1087" s="16">
        <f>T1088+T1089+T1090+T1091+T1092+T1093</f>
        <v>0</v>
      </c>
      <c r="U1087" s="16">
        <f>U1088+U1089+U1090+U1091+U1092+U1093</f>
        <v>0</v>
      </c>
      <c r="V1087" s="16">
        <f t="shared" si="698"/>
        <v>0</v>
      </c>
      <c r="W1087" s="16">
        <f>W1088+W1089+W1090+W1091+W1092+W1093</f>
        <v>0</v>
      </c>
      <c r="X1087" s="16">
        <f>X1088+X1089+X1090+X1091+X1092+X1093</f>
        <v>0</v>
      </c>
      <c r="Y1087" s="2"/>
      <c r="Z1087" s="2"/>
    </row>
    <row r="1088" spans="1:26" s="8" customFormat="1" ht="16.5" thickTop="1" thickBot="1">
      <c r="A1088" s="13" t="str">
        <f t="shared" si="661"/>
        <v>b</v>
      </c>
      <c r="B1088" s="3"/>
      <c r="C1088" s="4" t="s">
        <v>182</v>
      </c>
      <c r="D1088" s="17">
        <f t="shared" si="692"/>
        <v>0</v>
      </c>
      <c r="E1088" s="17"/>
      <c r="F1088" s="17"/>
      <c r="G1088" s="17">
        <f t="shared" si="693"/>
        <v>0</v>
      </c>
      <c r="H1088" s="17"/>
      <c r="I1088" s="17"/>
      <c r="J1088" s="17">
        <f t="shared" si="694"/>
        <v>0</v>
      </c>
      <c r="K1088" s="17"/>
      <c r="L1088" s="17"/>
      <c r="M1088" s="17">
        <f t="shared" si="695"/>
        <v>0</v>
      </c>
      <c r="N1088" s="17"/>
      <c r="O1088" s="17"/>
      <c r="P1088" s="17">
        <f t="shared" si="696"/>
        <v>0</v>
      </c>
      <c r="Q1088" s="17"/>
      <c r="R1088" s="17"/>
      <c r="S1088" s="17">
        <f t="shared" si="697"/>
        <v>0</v>
      </c>
      <c r="T1088" s="17"/>
      <c r="U1088" s="17"/>
      <c r="V1088" s="17">
        <f t="shared" si="698"/>
        <v>0</v>
      </c>
      <c r="W1088" s="17"/>
      <c r="X1088" s="17"/>
      <c r="Y1088" s="2"/>
      <c r="Z1088" s="2"/>
    </row>
    <row r="1089" spans="1:26" ht="16.5" thickTop="1" thickBot="1">
      <c r="A1089" s="13" t="str">
        <f t="shared" si="661"/>
        <v>a</v>
      </c>
      <c r="B1089" s="3" t="s">
        <v>0</v>
      </c>
      <c r="C1089" s="4" t="s">
        <v>133</v>
      </c>
      <c r="D1089" s="17">
        <f t="shared" si="692"/>
        <v>387193.17</v>
      </c>
      <c r="E1089" s="17">
        <v>387193.17</v>
      </c>
      <c r="F1089" s="17"/>
      <c r="G1089" s="17">
        <f t="shared" si="693"/>
        <v>1200000</v>
      </c>
      <c r="H1089" s="17">
        <v>1200000</v>
      </c>
      <c r="I1089" s="17"/>
      <c r="J1089" s="17">
        <f t="shared" si="694"/>
        <v>1200000</v>
      </c>
      <c r="K1089" s="17">
        <v>1200000</v>
      </c>
      <c r="L1089" s="17"/>
      <c r="M1089" s="17">
        <f t="shared" si="695"/>
        <v>0</v>
      </c>
      <c r="N1089" s="17"/>
      <c r="O1089" s="17"/>
      <c r="P1089" s="17">
        <f t="shared" si="696"/>
        <v>0</v>
      </c>
      <c r="Q1089" s="17"/>
      <c r="R1089" s="17"/>
      <c r="S1089" s="17">
        <f t="shared" si="697"/>
        <v>0</v>
      </c>
      <c r="T1089" s="17"/>
      <c r="U1089" s="17"/>
      <c r="V1089" s="17">
        <f t="shared" si="698"/>
        <v>0</v>
      </c>
      <c r="W1089" s="17"/>
      <c r="X1089" s="17"/>
      <c r="Y1089" s="2"/>
      <c r="Z1089" s="2"/>
    </row>
    <row r="1090" spans="1:26" s="8" customFormat="1" ht="16.5" thickTop="1" thickBot="1">
      <c r="A1090" s="13" t="str">
        <f t="shared" si="661"/>
        <v>b</v>
      </c>
      <c r="B1090" s="3"/>
      <c r="C1090" s="4" t="s">
        <v>132</v>
      </c>
      <c r="D1090" s="17">
        <f t="shared" si="692"/>
        <v>0</v>
      </c>
      <c r="E1090" s="17"/>
      <c r="F1090" s="17"/>
      <c r="G1090" s="17">
        <f t="shared" si="693"/>
        <v>0</v>
      </c>
      <c r="H1090" s="17"/>
      <c r="I1090" s="17"/>
      <c r="J1090" s="17">
        <f t="shared" si="694"/>
        <v>0</v>
      </c>
      <c r="K1090" s="17"/>
      <c r="L1090" s="17"/>
      <c r="M1090" s="17">
        <f t="shared" si="695"/>
        <v>0</v>
      </c>
      <c r="N1090" s="17"/>
      <c r="O1090" s="17"/>
      <c r="P1090" s="17">
        <f t="shared" si="696"/>
        <v>0</v>
      </c>
      <c r="Q1090" s="17"/>
      <c r="R1090" s="17"/>
      <c r="S1090" s="17">
        <f t="shared" si="697"/>
        <v>0</v>
      </c>
      <c r="T1090" s="17"/>
      <c r="U1090" s="17"/>
      <c r="V1090" s="17">
        <f t="shared" si="698"/>
        <v>0</v>
      </c>
      <c r="W1090" s="17"/>
      <c r="X1090" s="17"/>
      <c r="Y1090" s="2"/>
      <c r="Z1090" s="2"/>
    </row>
    <row r="1091" spans="1:26" s="8" customFormat="1" ht="16.5" thickTop="1" thickBot="1">
      <c r="A1091" s="13" t="str">
        <f t="shared" si="661"/>
        <v>b</v>
      </c>
      <c r="B1091" s="3"/>
      <c r="C1091" s="4" t="s">
        <v>148</v>
      </c>
      <c r="D1091" s="17">
        <f t="shared" si="692"/>
        <v>0</v>
      </c>
      <c r="E1091" s="17"/>
      <c r="F1091" s="17"/>
      <c r="G1091" s="17">
        <f t="shared" si="693"/>
        <v>0</v>
      </c>
      <c r="H1091" s="17"/>
      <c r="I1091" s="17"/>
      <c r="J1091" s="17">
        <f t="shared" si="694"/>
        <v>0</v>
      </c>
      <c r="K1091" s="17"/>
      <c r="L1091" s="17"/>
      <c r="M1091" s="17">
        <f t="shared" si="695"/>
        <v>0</v>
      </c>
      <c r="N1091" s="17"/>
      <c r="O1091" s="17"/>
      <c r="P1091" s="17">
        <f t="shared" si="696"/>
        <v>0</v>
      </c>
      <c r="Q1091" s="17"/>
      <c r="R1091" s="17"/>
      <c r="S1091" s="17">
        <f t="shared" si="697"/>
        <v>0</v>
      </c>
      <c r="T1091" s="17"/>
      <c r="U1091" s="17"/>
      <c r="V1091" s="17">
        <f t="shared" si="698"/>
        <v>0</v>
      </c>
      <c r="W1091" s="17"/>
      <c r="X1091" s="17"/>
      <c r="Y1091" s="2"/>
      <c r="Z1091" s="2"/>
    </row>
    <row r="1092" spans="1:26" ht="16.5" thickTop="1" thickBot="1">
      <c r="A1092" s="13" t="str">
        <f t="shared" si="661"/>
        <v>a</v>
      </c>
      <c r="B1092" s="3" t="s">
        <v>0</v>
      </c>
      <c r="C1092" s="4" t="s">
        <v>134</v>
      </c>
      <c r="D1092" s="17">
        <f t="shared" si="692"/>
        <v>4353694.0199999996</v>
      </c>
      <c r="E1092" s="17">
        <v>4353694.0199999996</v>
      </c>
      <c r="F1092" s="17"/>
      <c r="G1092" s="17">
        <f t="shared" si="693"/>
        <v>8700000</v>
      </c>
      <c r="H1092" s="17">
        <v>8700000</v>
      </c>
      <c r="I1092" s="17"/>
      <c r="J1092" s="17">
        <f t="shared" si="694"/>
        <v>8700000</v>
      </c>
      <c r="K1092" s="17">
        <v>8700000</v>
      </c>
      <c r="L1092" s="17"/>
      <c r="M1092" s="17">
        <f t="shared" si="695"/>
        <v>0</v>
      </c>
      <c r="N1092" s="17"/>
      <c r="O1092" s="17"/>
      <c r="P1092" s="17">
        <f t="shared" si="696"/>
        <v>0</v>
      </c>
      <c r="Q1092" s="17"/>
      <c r="R1092" s="17"/>
      <c r="S1092" s="17">
        <f t="shared" si="697"/>
        <v>0</v>
      </c>
      <c r="T1092" s="17"/>
      <c r="U1092" s="17"/>
      <c r="V1092" s="17">
        <f t="shared" si="698"/>
        <v>0</v>
      </c>
      <c r="W1092" s="17"/>
      <c r="X1092" s="17"/>
      <c r="Y1092" s="2"/>
      <c r="Z1092" s="2"/>
    </row>
    <row r="1093" spans="1:26" s="8" customFormat="1" ht="16.5" thickTop="1" thickBot="1">
      <c r="A1093" s="13" t="str">
        <f t="shared" si="661"/>
        <v>b</v>
      </c>
      <c r="B1093" s="3"/>
      <c r="C1093" s="4" t="s">
        <v>129</v>
      </c>
      <c r="D1093" s="17">
        <f t="shared" si="692"/>
        <v>0</v>
      </c>
      <c r="E1093" s="17">
        <f>E1094+E1095</f>
        <v>0</v>
      </c>
      <c r="F1093" s="17">
        <f>F1094+F1095</f>
        <v>0</v>
      </c>
      <c r="G1093" s="17">
        <f t="shared" si="693"/>
        <v>0</v>
      </c>
      <c r="H1093" s="17">
        <f>H1094+H1095</f>
        <v>0</v>
      </c>
      <c r="I1093" s="17">
        <f>I1094+I1095</f>
        <v>0</v>
      </c>
      <c r="J1093" s="17">
        <f t="shared" si="694"/>
        <v>0</v>
      </c>
      <c r="K1093" s="17">
        <f>K1094+K1095</f>
        <v>0</v>
      </c>
      <c r="L1093" s="17">
        <f>L1094+L1095</f>
        <v>0</v>
      </c>
      <c r="M1093" s="17">
        <f t="shared" si="695"/>
        <v>0</v>
      </c>
      <c r="N1093" s="17">
        <f>N1094+N1095</f>
        <v>0</v>
      </c>
      <c r="O1093" s="17">
        <f>O1094+O1095</f>
        <v>0</v>
      </c>
      <c r="P1093" s="17">
        <f t="shared" si="696"/>
        <v>0</v>
      </c>
      <c r="Q1093" s="17">
        <f>Q1094+Q1095</f>
        <v>0</v>
      </c>
      <c r="R1093" s="17">
        <f>R1094+R1095</f>
        <v>0</v>
      </c>
      <c r="S1093" s="17">
        <f t="shared" si="697"/>
        <v>0</v>
      </c>
      <c r="T1093" s="17">
        <f>T1094+T1095</f>
        <v>0</v>
      </c>
      <c r="U1093" s="17">
        <f>U1094+U1095</f>
        <v>0</v>
      </c>
      <c r="V1093" s="17">
        <f t="shared" si="698"/>
        <v>0</v>
      </c>
      <c r="W1093" s="17">
        <f>W1094+W1095</f>
        <v>0</v>
      </c>
      <c r="X1093" s="17">
        <f>X1094+X1095</f>
        <v>0</v>
      </c>
      <c r="Y1093" s="2"/>
      <c r="Z1093" s="2"/>
    </row>
    <row r="1094" spans="1:26" s="8" customFormat="1" ht="27" thickTop="1" thickBot="1">
      <c r="A1094" s="13" t="str">
        <f t="shared" si="661"/>
        <v>b</v>
      </c>
      <c r="B1094" s="3"/>
      <c r="C1094" s="11" t="s">
        <v>15</v>
      </c>
      <c r="D1094" s="19">
        <f t="shared" si="692"/>
        <v>0</v>
      </c>
      <c r="E1094" s="19"/>
      <c r="F1094" s="19"/>
      <c r="G1094" s="19">
        <f t="shared" si="693"/>
        <v>0</v>
      </c>
      <c r="H1094" s="19"/>
      <c r="I1094" s="19"/>
      <c r="J1094" s="19">
        <f t="shared" si="694"/>
        <v>0</v>
      </c>
      <c r="K1094" s="19"/>
      <c r="L1094" s="19"/>
      <c r="M1094" s="19">
        <f t="shared" si="695"/>
        <v>0</v>
      </c>
      <c r="N1094" s="19"/>
      <c r="O1094" s="19"/>
      <c r="P1094" s="19">
        <f t="shared" si="696"/>
        <v>0</v>
      </c>
      <c r="Q1094" s="19"/>
      <c r="R1094" s="19"/>
      <c r="S1094" s="19">
        <f t="shared" si="697"/>
        <v>0</v>
      </c>
      <c r="T1094" s="19"/>
      <c r="U1094" s="19"/>
      <c r="V1094" s="19">
        <f t="shared" si="698"/>
        <v>0</v>
      </c>
      <c r="W1094" s="19"/>
      <c r="X1094" s="19"/>
      <c r="Y1094" s="2"/>
      <c r="Z1094" s="2"/>
    </row>
    <row r="1095" spans="1:26" s="8" customFormat="1" ht="27" thickTop="1" thickBot="1">
      <c r="A1095" s="13" t="str">
        <f t="shared" si="661"/>
        <v>b</v>
      </c>
      <c r="B1095" s="3"/>
      <c r="C1095" s="11" t="s">
        <v>16</v>
      </c>
      <c r="D1095" s="19">
        <f t="shared" si="692"/>
        <v>0</v>
      </c>
      <c r="E1095" s="19"/>
      <c r="F1095" s="19"/>
      <c r="G1095" s="19">
        <f t="shared" si="693"/>
        <v>0</v>
      </c>
      <c r="H1095" s="19"/>
      <c r="I1095" s="19"/>
      <c r="J1095" s="19">
        <f t="shared" si="694"/>
        <v>0</v>
      </c>
      <c r="K1095" s="19"/>
      <c r="L1095" s="19"/>
      <c r="M1095" s="19">
        <f t="shared" si="695"/>
        <v>0</v>
      </c>
      <c r="N1095" s="19"/>
      <c r="O1095" s="19"/>
      <c r="P1095" s="19">
        <f t="shared" si="696"/>
        <v>0</v>
      </c>
      <c r="Q1095" s="19"/>
      <c r="R1095" s="19"/>
      <c r="S1095" s="19">
        <f t="shared" si="697"/>
        <v>0</v>
      </c>
      <c r="T1095" s="19"/>
      <c r="U1095" s="19"/>
      <c r="V1095" s="19">
        <f t="shared" si="698"/>
        <v>0</v>
      </c>
      <c r="W1095" s="19"/>
      <c r="X1095" s="19"/>
      <c r="Y1095" s="2"/>
      <c r="Z1095" s="2"/>
    </row>
    <row r="1096" spans="1:26" s="8" customFormat="1" ht="16.5" thickTop="1" thickBot="1">
      <c r="A1096" s="13" t="str">
        <f t="shared" si="661"/>
        <v>b</v>
      </c>
      <c r="B1096" s="3"/>
      <c r="C1096" s="10" t="s">
        <v>17</v>
      </c>
      <c r="D1096" s="16">
        <f t="shared" si="692"/>
        <v>0</v>
      </c>
      <c r="E1096" s="16">
        <v>0</v>
      </c>
      <c r="F1096" s="16">
        <v>0</v>
      </c>
      <c r="G1096" s="16">
        <f t="shared" si="693"/>
        <v>0</v>
      </c>
      <c r="H1096" s="16">
        <v>0</v>
      </c>
      <c r="I1096" s="16">
        <v>0</v>
      </c>
      <c r="J1096" s="16">
        <f t="shared" si="694"/>
        <v>0</v>
      </c>
      <c r="K1096" s="16">
        <v>0</v>
      </c>
      <c r="L1096" s="16">
        <v>0</v>
      </c>
      <c r="M1096" s="16">
        <f t="shared" si="695"/>
        <v>0</v>
      </c>
      <c r="N1096" s="16">
        <v>0</v>
      </c>
      <c r="O1096" s="16">
        <v>0</v>
      </c>
      <c r="P1096" s="16">
        <f t="shared" si="696"/>
        <v>0</v>
      </c>
      <c r="Q1096" s="16">
        <v>0</v>
      </c>
      <c r="R1096" s="16">
        <v>0</v>
      </c>
      <c r="S1096" s="16">
        <f t="shared" si="697"/>
        <v>0</v>
      </c>
      <c r="T1096" s="16">
        <v>0</v>
      </c>
      <c r="U1096" s="16">
        <v>0</v>
      </c>
      <c r="V1096" s="16">
        <f t="shared" si="698"/>
        <v>0</v>
      </c>
      <c r="W1096" s="16">
        <v>0</v>
      </c>
      <c r="X1096" s="16">
        <v>0</v>
      </c>
      <c r="Y1096" s="2"/>
      <c r="Z1096" s="2"/>
    </row>
    <row r="1097" spans="1:26" s="8" customFormat="1" ht="16.5" thickTop="1" thickBot="1">
      <c r="A1097" s="13" t="str">
        <f t="shared" si="661"/>
        <v>b</v>
      </c>
      <c r="B1097" s="3"/>
      <c r="C1097" s="10" t="s">
        <v>18</v>
      </c>
      <c r="D1097" s="16">
        <f t="shared" si="692"/>
        <v>0</v>
      </c>
      <c r="E1097" s="16">
        <v>0</v>
      </c>
      <c r="F1097" s="16">
        <v>0</v>
      </c>
      <c r="G1097" s="16">
        <f t="shared" si="693"/>
        <v>0</v>
      </c>
      <c r="H1097" s="16">
        <v>0</v>
      </c>
      <c r="I1097" s="16">
        <v>0</v>
      </c>
      <c r="J1097" s="16">
        <f t="shared" si="694"/>
        <v>0</v>
      </c>
      <c r="K1097" s="16">
        <v>0</v>
      </c>
      <c r="L1097" s="16">
        <v>0</v>
      </c>
      <c r="M1097" s="16">
        <f t="shared" si="695"/>
        <v>0</v>
      </c>
      <c r="N1097" s="16">
        <v>0</v>
      </c>
      <c r="O1097" s="16">
        <v>0</v>
      </c>
      <c r="P1097" s="16">
        <f t="shared" si="696"/>
        <v>0</v>
      </c>
      <c r="Q1097" s="16">
        <v>0</v>
      </c>
      <c r="R1097" s="16">
        <v>0</v>
      </c>
      <c r="S1097" s="16">
        <f t="shared" si="697"/>
        <v>0</v>
      </c>
      <c r="T1097" s="16">
        <v>0</v>
      </c>
      <c r="U1097" s="16">
        <v>0</v>
      </c>
      <c r="V1097" s="16">
        <f t="shared" si="698"/>
        <v>0</v>
      </c>
      <c r="W1097" s="16">
        <v>0</v>
      </c>
      <c r="X1097" s="16">
        <v>0</v>
      </c>
      <c r="Y1097" s="2"/>
      <c r="Z1097" s="2"/>
    </row>
    <row r="1098" spans="1:26" ht="61.5" thickTop="1" thickBot="1">
      <c r="A1098" s="13" t="str">
        <f t="shared" si="661"/>
        <v>a</v>
      </c>
      <c r="B1098" s="3" t="s">
        <v>97</v>
      </c>
      <c r="C1098" s="6" t="s">
        <v>175</v>
      </c>
      <c r="D1098" s="14">
        <f t="shared" si="692"/>
        <v>1628058.73</v>
      </c>
      <c r="E1098" s="14">
        <f>E1101+E1110+E1111</f>
        <v>1628058.73</v>
      </c>
      <c r="F1098" s="14">
        <f>F1101+F1110+F1111</f>
        <v>0</v>
      </c>
      <c r="G1098" s="14">
        <f t="shared" si="693"/>
        <v>1100000</v>
      </c>
      <c r="H1098" s="14">
        <f>H1101+H1110+H1111</f>
        <v>1100000</v>
      </c>
      <c r="I1098" s="14">
        <f>I1101+I1110+I1111</f>
        <v>0</v>
      </c>
      <c r="J1098" s="14">
        <f t="shared" si="694"/>
        <v>1100000</v>
      </c>
      <c r="K1098" s="14">
        <f>K1101+K1110+K1111</f>
        <v>1100000</v>
      </c>
      <c r="L1098" s="14">
        <f>L1101+L1110+L1111</f>
        <v>0</v>
      </c>
      <c r="M1098" s="14">
        <f t="shared" si="695"/>
        <v>0</v>
      </c>
      <c r="N1098" s="14">
        <f>N1101+N1110+N1111</f>
        <v>0</v>
      </c>
      <c r="O1098" s="14">
        <f>O1101+O1110+O1111</f>
        <v>0</v>
      </c>
      <c r="P1098" s="14">
        <f t="shared" si="696"/>
        <v>0</v>
      </c>
      <c r="Q1098" s="14">
        <f>Q1101+Q1110+Q1111</f>
        <v>0</v>
      </c>
      <c r="R1098" s="14">
        <f>R1101+R1110+R1111</f>
        <v>0</v>
      </c>
      <c r="S1098" s="14">
        <f t="shared" si="697"/>
        <v>0</v>
      </c>
      <c r="T1098" s="14">
        <f>T1101+T1110+T1111</f>
        <v>0</v>
      </c>
      <c r="U1098" s="14">
        <f>U1101+U1110+U1111</f>
        <v>0</v>
      </c>
      <c r="V1098" s="14">
        <f t="shared" si="698"/>
        <v>0</v>
      </c>
      <c r="W1098" s="14">
        <f>W1101+W1110+W1111</f>
        <v>0</v>
      </c>
      <c r="X1098" s="14">
        <f>X1101+X1110+X1111</f>
        <v>0</v>
      </c>
      <c r="Y1098" s="5" t="s">
        <v>174</v>
      </c>
      <c r="Z1098" s="5" t="s">
        <v>164</v>
      </c>
    </row>
    <row r="1099" spans="1:26" s="8" customFormat="1" ht="16.5" thickTop="1" thickBot="1">
      <c r="A1099" s="13" t="str">
        <f t="shared" si="661"/>
        <v>b</v>
      </c>
      <c r="B1099" s="3"/>
      <c r="C1099" s="9" t="s">
        <v>12</v>
      </c>
      <c r="D1099" s="15">
        <f t="shared" si="692"/>
        <v>0</v>
      </c>
      <c r="E1099" s="15">
        <v>0</v>
      </c>
      <c r="F1099" s="15">
        <v>0</v>
      </c>
      <c r="G1099" s="15">
        <f t="shared" si="693"/>
        <v>0</v>
      </c>
      <c r="H1099" s="15">
        <v>0</v>
      </c>
      <c r="I1099" s="15">
        <v>0</v>
      </c>
      <c r="J1099" s="15">
        <f t="shared" si="694"/>
        <v>0</v>
      </c>
      <c r="K1099" s="15">
        <v>0</v>
      </c>
      <c r="L1099" s="15">
        <v>0</v>
      </c>
      <c r="M1099" s="15">
        <f t="shared" si="695"/>
        <v>0</v>
      </c>
      <c r="N1099" s="15">
        <v>0</v>
      </c>
      <c r="O1099" s="15">
        <v>0</v>
      </c>
      <c r="P1099" s="15">
        <f t="shared" si="696"/>
        <v>0</v>
      </c>
      <c r="Q1099" s="15">
        <v>0</v>
      </c>
      <c r="R1099" s="15">
        <v>0</v>
      </c>
      <c r="S1099" s="15">
        <f t="shared" si="697"/>
        <v>0</v>
      </c>
      <c r="T1099" s="15">
        <v>0</v>
      </c>
      <c r="U1099" s="15">
        <v>0</v>
      </c>
      <c r="V1099" s="15">
        <f t="shared" si="698"/>
        <v>0</v>
      </c>
      <c r="W1099" s="15">
        <v>0</v>
      </c>
      <c r="X1099" s="15">
        <v>0</v>
      </c>
      <c r="Y1099" s="5"/>
      <c r="Z1099" s="5"/>
    </row>
    <row r="1100" spans="1:26" ht="16.5" thickTop="1" thickBot="1">
      <c r="A1100" s="13" t="str">
        <f t="shared" si="661"/>
        <v>a</v>
      </c>
      <c r="B1100" s="3" t="s">
        <v>0</v>
      </c>
      <c r="C1100" s="9" t="s">
        <v>13</v>
      </c>
      <c r="D1100" s="15">
        <f t="shared" si="692"/>
        <v>16</v>
      </c>
      <c r="E1100" s="15">
        <v>16</v>
      </c>
      <c r="F1100" s="15">
        <v>0</v>
      </c>
      <c r="G1100" s="15">
        <f t="shared" si="693"/>
        <v>49</v>
      </c>
      <c r="H1100" s="15">
        <v>49</v>
      </c>
      <c r="I1100" s="15">
        <v>0</v>
      </c>
      <c r="J1100" s="15">
        <f t="shared" si="694"/>
        <v>0</v>
      </c>
      <c r="K1100" s="15">
        <v>0</v>
      </c>
      <c r="L1100" s="15">
        <v>0</v>
      </c>
      <c r="M1100" s="15">
        <f t="shared" si="695"/>
        <v>0</v>
      </c>
      <c r="N1100" s="15">
        <v>0</v>
      </c>
      <c r="O1100" s="15">
        <v>0</v>
      </c>
      <c r="P1100" s="15">
        <f t="shared" si="696"/>
        <v>0</v>
      </c>
      <c r="Q1100" s="15">
        <v>0</v>
      </c>
      <c r="R1100" s="15">
        <v>0</v>
      </c>
      <c r="S1100" s="15">
        <f t="shared" si="697"/>
        <v>0</v>
      </c>
      <c r="T1100" s="15">
        <v>0</v>
      </c>
      <c r="U1100" s="15">
        <v>0</v>
      </c>
      <c r="V1100" s="15">
        <f t="shared" si="698"/>
        <v>0</v>
      </c>
      <c r="W1100" s="15">
        <v>0</v>
      </c>
      <c r="X1100" s="15">
        <v>0</v>
      </c>
      <c r="Y1100" s="2"/>
      <c r="Z1100" s="2"/>
    </row>
    <row r="1101" spans="1:26" ht="16.5" thickTop="1" thickBot="1">
      <c r="A1101" s="13" t="str">
        <f t="shared" si="661"/>
        <v>a</v>
      </c>
      <c r="B1101" s="3" t="s">
        <v>0</v>
      </c>
      <c r="C1101" s="10" t="s">
        <v>14</v>
      </c>
      <c r="D1101" s="16">
        <f t="shared" si="692"/>
        <v>1594158.85</v>
      </c>
      <c r="E1101" s="16">
        <f>E1102+E1103+E1104+E1105+E1106+E1107</f>
        <v>1594158.85</v>
      </c>
      <c r="F1101" s="16">
        <f>F1102+F1103+F1104+F1105+F1106+F1107</f>
        <v>0</v>
      </c>
      <c r="G1101" s="16">
        <f t="shared" si="693"/>
        <v>1100000</v>
      </c>
      <c r="H1101" s="16">
        <f>H1102+H1103+H1104+H1105+H1106+H1107</f>
        <v>1100000</v>
      </c>
      <c r="I1101" s="16">
        <f>I1102+I1103+I1104+I1105+I1106+I1107</f>
        <v>0</v>
      </c>
      <c r="J1101" s="16">
        <f t="shared" si="694"/>
        <v>1100000</v>
      </c>
      <c r="K1101" s="16">
        <f>K1102+K1103+K1104+K1105+K1106+K1107</f>
        <v>1100000</v>
      </c>
      <c r="L1101" s="16">
        <f>L1102+L1103+L1104+L1105+L1106+L1107</f>
        <v>0</v>
      </c>
      <c r="M1101" s="16">
        <f t="shared" si="695"/>
        <v>0</v>
      </c>
      <c r="N1101" s="16">
        <f>N1102+N1103+N1104+N1105+N1106+N1107</f>
        <v>0</v>
      </c>
      <c r="O1101" s="16">
        <f>O1102+O1103+O1104+O1105+O1106+O1107</f>
        <v>0</v>
      </c>
      <c r="P1101" s="16">
        <f t="shared" si="696"/>
        <v>0</v>
      </c>
      <c r="Q1101" s="16">
        <f>Q1102+Q1103+Q1104+Q1105+Q1106+Q1107</f>
        <v>0</v>
      </c>
      <c r="R1101" s="16">
        <f>R1102+R1103+R1104+R1105+R1106+R1107</f>
        <v>0</v>
      </c>
      <c r="S1101" s="16">
        <f t="shared" si="697"/>
        <v>0</v>
      </c>
      <c r="T1101" s="16">
        <f>T1102+T1103+T1104+T1105+T1106+T1107</f>
        <v>0</v>
      </c>
      <c r="U1101" s="16">
        <f>U1102+U1103+U1104+U1105+U1106+U1107</f>
        <v>0</v>
      </c>
      <c r="V1101" s="16">
        <f t="shared" si="698"/>
        <v>0</v>
      </c>
      <c r="W1101" s="16">
        <f>W1102+W1103+W1104+W1105+W1106+W1107</f>
        <v>0</v>
      </c>
      <c r="X1101" s="16">
        <f>X1102+X1103+X1104+X1105+X1106+X1107</f>
        <v>0</v>
      </c>
      <c r="Y1101" s="2"/>
      <c r="Z1101" s="2"/>
    </row>
    <row r="1102" spans="1:26" s="8" customFormat="1" ht="16.5" thickTop="1" thickBot="1">
      <c r="A1102" s="13" t="str">
        <f t="shared" si="661"/>
        <v>b</v>
      </c>
      <c r="B1102" s="3"/>
      <c r="C1102" s="4" t="s">
        <v>182</v>
      </c>
      <c r="D1102" s="17">
        <f t="shared" si="692"/>
        <v>0</v>
      </c>
      <c r="E1102" s="17"/>
      <c r="F1102" s="17"/>
      <c r="G1102" s="17">
        <f t="shared" si="693"/>
        <v>0</v>
      </c>
      <c r="H1102" s="17"/>
      <c r="I1102" s="17"/>
      <c r="J1102" s="17">
        <f t="shared" si="694"/>
        <v>0</v>
      </c>
      <c r="K1102" s="17"/>
      <c r="L1102" s="17"/>
      <c r="M1102" s="17">
        <f t="shared" si="695"/>
        <v>0</v>
      </c>
      <c r="N1102" s="17"/>
      <c r="O1102" s="17"/>
      <c r="P1102" s="17">
        <f t="shared" si="696"/>
        <v>0</v>
      </c>
      <c r="Q1102" s="17"/>
      <c r="R1102" s="17"/>
      <c r="S1102" s="17">
        <f t="shared" si="697"/>
        <v>0</v>
      </c>
      <c r="T1102" s="17"/>
      <c r="U1102" s="17"/>
      <c r="V1102" s="17">
        <f t="shared" si="698"/>
        <v>0</v>
      </c>
      <c r="W1102" s="17"/>
      <c r="X1102" s="17"/>
      <c r="Y1102" s="2"/>
      <c r="Z1102" s="2"/>
    </row>
    <row r="1103" spans="1:26" ht="16.5" thickTop="1" thickBot="1">
      <c r="A1103" s="13" t="str">
        <f t="shared" si="661"/>
        <v>a</v>
      </c>
      <c r="B1103" s="3" t="s">
        <v>0</v>
      </c>
      <c r="C1103" s="4" t="s">
        <v>133</v>
      </c>
      <c r="D1103" s="17">
        <f t="shared" si="692"/>
        <v>1594158.85</v>
      </c>
      <c r="E1103" s="17">
        <v>1594158.85</v>
      </c>
      <c r="F1103" s="17"/>
      <c r="G1103" s="17">
        <f t="shared" si="693"/>
        <v>1100000</v>
      </c>
      <c r="H1103" s="17">
        <v>1100000</v>
      </c>
      <c r="I1103" s="17"/>
      <c r="J1103" s="17">
        <f t="shared" si="694"/>
        <v>1100000</v>
      </c>
      <c r="K1103" s="17">
        <v>1100000</v>
      </c>
      <c r="L1103" s="17"/>
      <c r="M1103" s="17">
        <f t="shared" si="695"/>
        <v>0</v>
      </c>
      <c r="N1103" s="17"/>
      <c r="O1103" s="17"/>
      <c r="P1103" s="17">
        <f t="shared" si="696"/>
        <v>0</v>
      </c>
      <c r="Q1103" s="17"/>
      <c r="R1103" s="17"/>
      <c r="S1103" s="17">
        <f t="shared" si="697"/>
        <v>0</v>
      </c>
      <c r="T1103" s="17"/>
      <c r="U1103" s="17"/>
      <c r="V1103" s="17">
        <f t="shared" si="698"/>
        <v>0</v>
      </c>
      <c r="W1103" s="17"/>
      <c r="X1103" s="17"/>
      <c r="Y1103" s="2"/>
      <c r="Z1103" s="2"/>
    </row>
    <row r="1104" spans="1:26" s="8" customFormat="1" ht="16.5" thickTop="1" thickBot="1">
      <c r="A1104" s="13" t="str">
        <f t="shared" si="661"/>
        <v>b</v>
      </c>
      <c r="B1104" s="3"/>
      <c r="C1104" s="4" t="s">
        <v>132</v>
      </c>
      <c r="D1104" s="17">
        <f t="shared" si="692"/>
        <v>0</v>
      </c>
      <c r="E1104" s="17"/>
      <c r="F1104" s="17"/>
      <c r="G1104" s="17">
        <f t="shared" si="693"/>
        <v>0</v>
      </c>
      <c r="H1104" s="17"/>
      <c r="I1104" s="17"/>
      <c r="J1104" s="17">
        <f t="shared" si="694"/>
        <v>0</v>
      </c>
      <c r="K1104" s="17"/>
      <c r="L1104" s="17"/>
      <c r="M1104" s="17">
        <f t="shared" si="695"/>
        <v>0</v>
      </c>
      <c r="N1104" s="17"/>
      <c r="O1104" s="17"/>
      <c r="P1104" s="17">
        <f t="shared" si="696"/>
        <v>0</v>
      </c>
      <c r="Q1104" s="17"/>
      <c r="R1104" s="17"/>
      <c r="S1104" s="17">
        <f t="shared" si="697"/>
        <v>0</v>
      </c>
      <c r="T1104" s="17"/>
      <c r="U1104" s="17"/>
      <c r="V1104" s="17">
        <f t="shared" si="698"/>
        <v>0</v>
      </c>
      <c r="W1104" s="17"/>
      <c r="X1104" s="17"/>
      <c r="Y1104" s="2"/>
      <c r="Z1104" s="2"/>
    </row>
    <row r="1105" spans="1:26" s="8" customFormat="1" ht="16.5" thickTop="1" thickBot="1">
      <c r="A1105" s="13" t="str">
        <f t="shared" si="661"/>
        <v>b</v>
      </c>
      <c r="B1105" s="3"/>
      <c r="C1105" s="4" t="s">
        <v>148</v>
      </c>
      <c r="D1105" s="17">
        <f t="shared" si="692"/>
        <v>0</v>
      </c>
      <c r="E1105" s="17"/>
      <c r="F1105" s="17"/>
      <c r="G1105" s="17">
        <f t="shared" si="693"/>
        <v>0</v>
      </c>
      <c r="H1105" s="17"/>
      <c r="I1105" s="17"/>
      <c r="J1105" s="17">
        <f t="shared" si="694"/>
        <v>0</v>
      </c>
      <c r="K1105" s="17"/>
      <c r="L1105" s="17"/>
      <c r="M1105" s="17">
        <f t="shared" si="695"/>
        <v>0</v>
      </c>
      <c r="N1105" s="17"/>
      <c r="O1105" s="17"/>
      <c r="P1105" s="17">
        <f t="shared" si="696"/>
        <v>0</v>
      </c>
      <c r="Q1105" s="17"/>
      <c r="R1105" s="17"/>
      <c r="S1105" s="17">
        <f t="shared" si="697"/>
        <v>0</v>
      </c>
      <c r="T1105" s="17"/>
      <c r="U1105" s="17"/>
      <c r="V1105" s="17">
        <f t="shared" si="698"/>
        <v>0</v>
      </c>
      <c r="W1105" s="17"/>
      <c r="X1105" s="17"/>
      <c r="Y1105" s="2"/>
      <c r="Z1105" s="2"/>
    </row>
    <row r="1106" spans="1:26" s="8" customFormat="1" ht="16.5" thickTop="1" thickBot="1">
      <c r="A1106" s="13" t="str">
        <f t="shared" si="661"/>
        <v>b</v>
      </c>
      <c r="B1106" s="3"/>
      <c r="C1106" s="4" t="s">
        <v>134</v>
      </c>
      <c r="D1106" s="17">
        <f t="shared" si="692"/>
        <v>0</v>
      </c>
      <c r="E1106" s="17"/>
      <c r="F1106" s="17"/>
      <c r="G1106" s="17">
        <f t="shared" si="693"/>
        <v>0</v>
      </c>
      <c r="H1106" s="17"/>
      <c r="I1106" s="17"/>
      <c r="J1106" s="17">
        <f t="shared" si="694"/>
        <v>0</v>
      </c>
      <c r="K1106" s="17"/>
      <c r="L1106" s="17"/>
      <c r="M1106" s="17">
        <f t="shared" si="695"/>
        <v>0</v>
      </c>
      <c r="N1106" s="17"/>
      <c r="O1106" s="17"/>
      <c r="P1106" s="17">
        <f t="shared" si="696"/>
        <v>0</v>
      </c>
      <c r="Q1106" s="17"/>
      <c r="R1106" s="17"/>
      <c r="S1106" s="17">
        <f t="shared" si="697"/>
        <v>0</v>
      </c>
      <c r="T1106" s="17"/>
      <c r="U1106" s="17"/>
      <c r="V1106" s="17">
        <f t="shared" si="698"/>
        <v>0</v>
      </c>
      <c r="W1106" s="17"/>
      <c r="X1106" s="17"/>
      <c r="Y1106" s="2"/>
      <c r="Z1106" s="2"/>
    </row>
    <row r="1107" spans="1:26" s="8" customFormat="1" ht="16.5" thickTop="1" thickBot="1">
      <c r="A1107" s="13" t="str">
        <f t="shared" si="661"/>
        <v>b</v>
      </c>
      <c r="B1107" s="3"/>
      <c r="C1107" s="4" t="s">
        <v>129</v>
      </c>
      <c r="D1107" s="17">
        <f t="shared" si="692"/>
        <v>0</v>
      </c>
      <c r="E1107" s="17">
        <f>E1108+E1109</f>
        <v>0</v>
      </c>
      <c r="F1107" s="17">
        <f>F1108+F1109</f>
        <v>0</v>
      </c>
      <c r="G1107" s="17">
        <f t="shared" si="693"/>
        <v>0</v>
      </c>
      <c r="H1107" s="17">
        <f>H1108+H1109</f>
        <v>0</v>
      </c>
      <c r="I1107" s="17">
        <f>I1108+I1109</f>
        <v>0</v>
      </c>
      <c r="J1107" s="17">
        <f t="shared" si="694"/>
        <v>0</v>
      </c>
      <c r="K1107" s="17">
        <f>K1108+K1109</f>
        <v>0</v>
      </c>
      <c r="L1107" s="17">
        <f>L1108+L1109</f>
        <v>0</v>
      </c>
      <c r="M1107" s="17">
        <f t="shared" si="695"/>
        <v>0</v>
      </c>
      <c r="N1107" s="17">
        <f>N1108+N1109</f>
        <v>0</v>
      </c>
      <c r="O1107" s="17">
        <f>O1108+O1109</f>
        <v>0</v>
      </c>
      <c r="P1107" s="17">
        <f t="shared" si="696"/>
        <v>0</v>
      </c>
      <c r="Q1107" s="17">
        <f>Q1108+Q1109</f>
        <v>0</v>
      </c>
      <c r="R1107" s="17">
        <f>R1108+R1109</f>
        <v>0</v>
      </c>
      <c r="S1107" s="17">
        <f t="shared" si="697"/>
        <v>0</v>
      </c>
      <c r="T1107" s="17">
        <f>T1108+T1109</f>
        <v>0</v>
      </c>
      <c r="U1107" s="17">
        <f>U1108+U1109</f>
        <v>0</v>
      </c>
      <c r="V1107" s="17">
        <f t="shared" si="698"/>
        <v>0</v>
      </c>
      <c r="W1107" s="17">
        <f>W1108+W1109</f>
        <v>0</v>
      </c>
      <c r="X1107" s="17">
        <f>X1108+X1109</f>
        <v>0</v>
      </c>
      <c r="Y1107" s="2"/>
      <c r="Z1107" s="2"/>
    </row>
    <row r="1108" spans="1:26" s="8" customFormat="1" ht="27" thickTop="1" thickBot="1">
      <c r="A1108" s="13" t="str">
        <f t="shared" si="661"/>
        <v>b</v>
      </c>
      <c r="B1108" s="3"/>
      <c r="C1108" s="11" t="s">
        <v>15</v>
      </c>
      <c r="D1108" s="19">
        <f t="shared" si="692"/>
        <v>0</v>
      </c>
      <c r="E1108" s="19"/>
      <c r="F1108" s="19"/>
      <c r="G1108" s="19">
        <f t="shared" si="693"/>
        <v>0</v>
      </c>
      <c r="H1108" s="19"/>
      <c r="I1108" s="19"/>
      <c r="J1108" s="19">
        <f t="shared" si="694"/>
        <v>0</v>
      </c>
      <c r="K1108" s="19"/>
      <c r="L1108" s="19"/>
      <c r="M1108" s="19">
        <f t="shared" si="695"/>
        <v>0</v>
      </c>
      <c r="N1108" s="19"/>
      <c r="O1108" s="19"/>
      <c r="P1108" s="19">
        <f t="shared" si="696"/>
        <v>0</v>
      </c>
      <c r="Q1108" s="19"/>
      <c r="R1108" s="19"/>
      <c r="S1108" s="19">
        <f t="shared" si="697"/>
        <v>0</v>
      </c>
      <c r="T1108" s="19"/>
      <c r="U1108" s="19"/>
      <c r="V1108" s="19">
        <f t="shared" si="698"/>
        <v>0</v>
      </c>
      <c r="W1108" s="19"/>
      <c r="X1108" s="19"/>
      <c r="Y1108" s="2"/>
      <c r="Z1108" s="2"/>
    </row>
    <row r="1109" spans="1:26" s="8" customFormat="1" ht="27" thickTop="1" thickBot="1">
      <c r="A1109" s="13" t="str">
        <f t="shared" si="661"/>
        <v>b</v>
      </c>
      <c r="B1109" s="3"/>
      <c r="C1109" s="11" t="s">
        <v>16</v>
      </c>
      <c r="D1109" s="19">
        <f t="shared" si="692"/>
        <v>0</v>
      </c>
      <c r="E1109" s="19"/>
      <c r="F1109" s="19"/>
      <c r="G1109" s="19">
        <f t="shared" si="693"/>
        <v>0</v>
      </c>
      <c r="H1109" s="19"/>
      <c r="I1109" s="19"/>
      <c r="J1109" s="19">
        <f t="shared" si="694"/>
        <v>0</v>
      </c>
      <c r="K1109" s="19"/>
      <c r="L1109" s="19"/>
      <c r="M1109" s="19">
        <f t="shared" si="695"/>
        <v>0</v>
      </c>
      <c r="N1109" s="19"/>
      <c r="O1109" s="19"/>
      <c r="P1109" s="19">
        <f t="shared" si="696"/>
        <v>0</v>
      </c>
      <c r="Q1109" s="19"/>
      <c r="R1109" s="19"/>
      <c r="S1109" s="19">
        <f t="shared" si="697"/>
        <v>0</v>
      </c>
      <c r="T1109" s="19"/>
      <c r="U1109" s="19"/>
      <c r="V1109" s="19">
        <f t="shared" si="698"/>
        <v>0</v>
      </c>
      <c r="W1109" s="19"/>
      <c r="X1109" s="19"/>
      <c r="Y1109" s="2"/>
      <c r="Z1109" s="2"/>
    </row>
    <row r="1110" spans="1:26" ht="16.5" thickTop="1" thickBot="1">
      <c r="A1110" s="13" t="str">
        <f t="shared" si="661"/>
        <v>a</v>
      </c>
      <c r="B1110" s="3" t="s">
        <v>0</v>
      </c>
      <c r="C1110" s="10" t="s">
        <v>17</v>
      </c>
      <c r="D1110" s="16">
        <f t="shared" si="692"/>
        <v>33899.879999999997</v>
      </c>
      <c r="E1110" s="16">
        <v>33899.879999999997</v>
      </c>
      <c r="F1110" s="16">
        <v>0</v>
      </c>
      <c r="G1110" s="16">
        <f t="shared" si="693"/>
        <v>0</v>
      </c>
      <c r="H1110" s="16">
        <v>0</v>
      </c>
      <c r="I1110" s="16">
        <v>0</v>
      </c>
      <c r="J1110" s="16">
        <f t="shared" si="694"/>
        <v>0</v>
      </c>
      <c r="K1110" s="16">
        <v>0</v>
      </c>
      <c r="L1110" s="16">
        <v>0</v>
      </c>
      <c r="M1110" s="16">
        <f t="shared" si="695"/>
        <v>0</v>
      </c>
      <c r="N1110" s="16">
        <v>0</v>
      </c>
      <c r="O1110" s="16">
        <v>0</v>
      </c>
      <c r="P1110" s="16">
        <f t="shared" si="696"/>
        <v>0</v>
      </c>
      <c r="Q1110" s="16">
        <v>0</v>
      </c>
      <c r="R1110" s="16">
        <v>0</v>
      </c>
      <c r="S1110" s="16">
        <f t="shared" si="697"/>
        <v>0</v>
      </c>
      <c r="T1110" s="16">
        <v>0</v>
      </c>
      <c r="U1110" s="16">
        <v>0</v>
      </c>
      <c r="V1110" s="16">
        <f t="shared" si="698"/>
        <v>0</v>
      </c>
      <c r="W1110" s="16">
        <v>0</v>
      </c>
      <c r="X1110" s="16">
        <v>0</v>
      </c>
      <c r="Y1110" s="2"/>
      <c r="Z1110" s="2"/>
    </row>
    <row r="1111" spans="1:26" s="8" customFormat="1" ht="16.5" thickTop="1" thickBot="1">
      <c r="A1111" s="13" t="str">
        <f t="shared" si="661"/>
        <v>b</v>
      </c>
      <c r="B1111" s="3"/>
      <c r="C1111" s="10" t="s">
        <v>18</v>
      </c>
      <c r="D1111" s="16">
        <f t="shared" si="692"/>
        <v>0</v>
      </c>
      <c r="E1111" s="16">
        <v>0</v>
      </c>
      <c r="F1111" s="16">
        <v>0</v>
      </c>
      <c r="G1111" s="16">
        <f t="shared" si="693"/>
        <v>0</v>
      </c>
      <c r="H1111" s="16">
        <v>0</v>
      </c>
      <c r="I1111" s="16">
        <v>0</v>
      </c>
      <c r="J1111" s="16">
        <f t="shared" si="694"/>
        <v>0</v>
      </c>
      <c r="K1111" s="16">
        <v>0</v>
      </c>
      <c r="L1111" s="16">
        <v>0</v>
      </c>
      <c r="M1111" s="16">
        <f t="shared" si="695"/>
        <v>0</v>
      </c>
      <c r="N1111" s="16">
        <v>0</v>
      </c>
      <c r="O1111" s="16">
        <v>0</v>
      </c>
      <c r="P1111" s="16">
        <f t="shared" si="696"/>
        <v>0</v>
      </c>
      <c r="Q1111" s="16">
        <v>0</v>
      </c>
      <c r="R1111" s="16">
        <v>0</v>
      </c>
      <c r="S1111" s="16">
        <f t="shared" si="697"/>
        <v>0</v>
      </c>
      <c r="T1111" s="16">
        <v>0</v>
      </c>
      <c r="U1111" s="16">
        <v>0</v>
      </c>
      <c r="V1111" s="16">
        <f t="shared" si="698"/>
        <v>0</v>
      </c>
      <c r="W1111" s="16">
        <v>0</v>
      </c>
      <c r="X1111" s="16">
        <v>0</v>
      </c>
      <c r="Y1111" s="2"/>
      <c r="Z1111" s="2"/>
    </row>
    <row r="1112" spans="1:26" ht="16.5" thickTop="1" thickBot="1">
      <c r="A1112" s="13" t="str">
        <f t="shared" si="661"/>
        <v>a</v>
      </c>
      <c r="B1112" s="3" t="s">
        <v>98</v>
      </c>
      <c r="C1112" s="6" t="s">
        <v>173</v>
      </c>
      <c r="D1112" s="14">
        <f t="shared" si="692"/>
        <v>1449558.37</v>
      </c>
      <c r="E1112" s="14">
        <f>E1115+E1124+E1125</f>
        <v>1449558.37</v>
      </c>
      <c r="F1112" s="14">
        <f>F1115+F1124+F1125</f>
        <v>0</v>
      </c>
      <c r="G1112" s="14">
        <f t="shared" si="693"/>
        <v>0</v>
      </c>
      <c r="H1112" s="14">
        <f>H1115+H1124+H1125</f>
        <v>0</v>
      </c>
      <c r="I1112" s="14">
        <f>I1115+I1124+I1125</f>
        <v>0</v>
      </c>
      <c r="J1112" s="14">
        <f t="shared" si="694"/>
        <v>0</v>
      </c>
      <c r="K1112" s="14">
        <f>K1115+K1124+K1125</f>
        <v>0</v>
      </c>
      <c r="L1112" s="14">
        <f>L1115+L1124+L1125</f>
        <v>0</v>
      </c>
      <c r="M1112" s="14">
        <f t="shared" si="695"/>
        <v>0</v>
      </c>
      <c r="N1112" s="14">
        <f>N1115+N1124+N1125</f>
        <v>0</v>
      </c>
      <c r="O1112" s="14">
        <f>O1115+O1124+O1125</f>
        <v>0</v>
      </c>
      <c r="P1112" s="14">
        <f t="shared" si="696"/>
        <v>0</v>
      </c>
      <c r="Q1112" s="14">
        <f>Q1115+Q1124+Q1125</f>
        <v>0</v>
      </c>
      <c r="R1112" s="14">
        <f>R1115+R1124+R1125</f>
        <v>0</v>
      </c>
      <c r="S1112" s="14">
        <f t="shared" si="697"/>
        <v>0</v>
      </c>
      <c r="T1112" s="14">
        <f>T1115+T1124+T1125</f>
        <v>0</v>
      </c>
      <c r="U1112" s="14">
        <f>U1115+U1124+U1125</f>
        <v>0</v>
      </c>
      <c r="V1112" s="14">
        <f t="shared" si="698"/>
        <v>0</v>
      </c>
      <c r="W1112" s="14">
        <f>W1115+W1124+W1125</f>
        <v>0</v>
      </c>
      <c r="X1112" s="14">
        <f>X1115+X1124+X1125</f>
        <v>0</v>
      </c>
      <c r="Y1112" s="5" t="s">
        <v>135</v>
      </c>
      <c r="Z1112" s="5" t="s">
        <v>151</v>
      </c>
    </row>
    <row r="1113" spans="1:26" s="8" customFormat="1" ht="16.5" thickTop="1" thickBot="1">
      <c r="A1113" s="13" t="str">
        <f t="shared" si="661"/>
        <v>b</v>
      </c>
      <c r="B1113" s="3"/>
      <c r="C1113" s="9" t="s">
        <v>12</v>
      </c>
      <c r="D1113" s="15">
        <f t="shared" si="692"/>
        <v>0</v>
      </c>
      <c r="E1113" s="15">
        <v>0</v>
      </c>
      <c r="F1113" s="15">
        <v>0</v>
      </c>
      <c r="G1113" s="15">
        <f t="shared" si="693"/>
        <v>0</v>
      </c>
      <c r="H1113" s="15">
        <v>0</v>
      </c>
      <c r="I1113" s="15">
        <v>0</v>
      </c>
      <c r="J1113" s="15">
        <f t="shared" si="694"/>
        <v>0</v>
      </c>
      <c r="K1113" s="15">
        <v>0</v>
      </c>
      <c r="L1113" s="15">
        <v>0</v>
      </c>
      <c r="M1113" s="15">
        <f t="shared" si="695"/>
        <v>0</v>
      </c>
      <c r="N1113" s="15">
        <v>0</v>
      </c>
      <c r="O1113" s="15">
        <v>0</v>
      </c>
      <c r="P1113" s="15">
        <f t="shared" si="696"/>
        <v>0</v>
      </c>
      <c r="Q1113" s="15">
        <v>0</v>
      </c>
      <c r="R1113" s="15">
        <v>0</v>
      </c>
      <c r="S1113" s="15">
        <f t="shared" si="697"/>
        <v>0</v>
      </c>
      <c r="T1113" s="15">
        <v>0</v>
      </c>
      <c r="U1113" s="15">
        <v>0</v>
      </c>
      <c r="V1113" s="15">
        <f t="shared" si="698"/>
        <v>0</v>
      </c>
      <c r="W1113" s="15">
        <v>0</v>
      </c>
      <c r="X1113" s="15">
        <v>0</v>
      </c>
      <c r="Y1113" s="5"/>
      <c r="Z1113" s="5"/>
    </row>
    <row r="1114" spans="1:26" s="8" customFormat="1" ht="16.5" thickTop="1" thickBot="1">
      <c r="A1114" s="13" t="str">
        <f t="shared" si="661"/>
        <v>b</v>
      </c>
      <c r="B1114" s="3"/>
      <c r="C1114" s="9" t="s">
        <v>13</v>
      </c>
      <c r="D1114" s="15">
        <f t="shared" si="692"/>
        <v>0</v>
      </c>
      <c r="E1114" s="15">
        <v>0</v>
      </c>
      <c r="F1114" s="15">
        <v>0</v>
      </c>
      <c r="G1114" s="15">
        <f t="shared" si="693"/>
        <v>0</v>
      </c>
      <c r="H1114" s="15">
        <v>0</v>
      </c>
      <c r="I1114" s="15">
        <v>0</v>
      </c>
      <c r="J1114" s="15">
        <f t="shared" si="694"/>
        <v>0</v>
      </c>
      <c r="K1114" s="15">
        <v>0</v>
      </c>
      <c r="L1114" s="15">
        <v>0</v>
      </c>
      <c r="M1114" s="15">
        <f t="shared" si="695"/>
        <v>0</v>
      </c>
      <c r="N1114" s="15">
        <v>0</v>
      </c>
      <c r="O1114" s="15">
        <v>0</v>
      </c>
      <c r="P1114" s="15">
        <f t="shared" si="696"/>
        <v>0</v>
      </c>
      <c r="Q1114" s="15">
        <v>0</v>
      </c>
      <c r="R1114" s="15">
        <v>0</v>
      </c>
      <c r="S1114" s="15">
        <f t="shared" si="697"/>
        <v>0</v>
      </c>
      <c r="T1114" s="15">
        <v>0</v>
      </c>
      <c r="U1114" s="15">
        <v>0</v>
      </c>
      <c r="V1114" s="15">
        <f t="shared" si="698"/>
        <v>0</v>
      </c>
      <c r="W1114" s="15">
        <v>0</v>
      </c>
      <c r="X1114" s="15">
        <v>0</v>
      </c>
      <c r="Y1114" s="5"/>
      <c r="Z1114" s="5"/>
    </row>
    <row r="1115" spans="1:26" ht="16.5" thickTop="1" thickBot="1">
      <c r="A1115" s="13" t="str">
        <f t="shared" si="661"/>
        <v>a</v>
      </c>
      <c r="B1115" s="3" t="s">
        <v>0</v>
      </c>
      <c r="C1115" s="10" t="s">
        <v>14</v>
      </c>
      <c r="D1115" s="16">
        <f t="shared" si="692"/>
        <v>1449558.37</v>
      </c>
      <c r="E1115" s="16">
        <f>E1116+E1117+E1118+E1119+E1120+E1121</f>
        <v>1449558.37</v>
      </c>
      <c r="F1115" s="16">
        <f>F1116+F1117+F1118+F1119+F1120+F1121</f>
        <v>0</v>
      </c>
      <c r="G1115" s="16">
        <f t="shared" si="693"/>
        <v>0</v>
      </c>
      <c r="H1115" s="16">
        <f>H1116+H1117+H1118+H1119+H1120+H1121</f>
        <v>0</v>
      </c>
      <c r="I1115" s="16">
        <f>I1116+I1117+I1118+I1119+I1120+I1121</f>
        <v>0</v>
      </c>
      <c r="J1115" s="16">
        <f t="shared" si="694"/>
        <v>0</v>
      </c>
      <c r="K1115" s="16">
        <f>K1116+K1117+K1118+K1119+K1120+K1121</f>
        <v>0</v>
      </c>
      <c r="L1115" s="16">
        <f>L1116+L1117+L1118+L1119+L1120+L1121</f>
        <v>0</v>
      </c>
      <c r="M1115" s="16">
        <f t="shared" si="695"/>
        <v>0</v>
      </c>
      <c r="N1115" s="16">
        <f>N1116+N1117+N1118+N1119+N1120+N1121</f>
        <v>0</v>
      </c>
      <c r="O1115" s="16">
        <f>O1116+O1117+O1118+O1119+O1120+O1121</f>
        <v>0</v>
      </c>
      <c r="P1115" s="16">
        <f t="shared" si="696"/>
        <v>0</v>
      </c>
      <c r="Q1115" s="16">
        <f>Q1116+Q1117+Q1118+Q1119+Q1120+Q1121</f>
        <v>0</v>
      </c>
      <c r="R1115" s="16">
        <f>R1116+R1117+R1118+R1119+R1120+R1121</f>
        <v>0</v>
      </c>
      <c r="S1115" s="16">
        <f t="shared" si="697"/>
        <v>0</v>
      </c>
      <c r="T1115" s="16">
        <f>T1116+T1117+T1118+T1119+T1120+T1121</f>
        <v>0</v>
      </c>
      <c r="U1115" s="16">
        <f>U1116+U1117+U1118+U1119+U1120+U1121</f>
        <v>0</v>
      </c>
      <c r="V1115" s="16">
        <f t="shared" si="698"/>
        <v>0</v>
      </c>
      <c r="W1115" s="16">
        <f>W1116+W1117+W1118+W1119+W1120+W1121</f>
        <v>0</v>
      </c>
      <c r="X1115" s="16">
        <f>X1116+X1117+X1118+X1119+X1120+X1121</f>
        <v>0</v>
      </c>
      <c r="Y1115" s="2"/>
      <c r="Z1115" s="2"/>
    </row>
    <row r="1116" spans="1:26" s="8" customFormat="1" ht="16.5" thickTop="1" thickBot="1">
      <c r="A1116" s="13" t="str">
        <f t="shared" si="661"/>
        <v>b</v>
      </c>
      <c r="B1116" s="3"/>
      <c r="C1116" s="4" t="s">
        <v>182</v>
      </c>
      <c r="D1116" s="17">
        <f t="shared" si="692"/>
        <v>0</v>
      </c>
      <c r="E1116" s="17"/>
      <c r="F1116" s="17"/>
      <c r="G1116" s="17">
        <f t="shared" si="693"/>
        <v>0</v>
      </c>
      <c r="H1116" s="17"/>
      <c r="I1116" s="17"/>
      <c r="J1116" s="17">
        <f t="shared" si="694"/>
        <v>0</v>
      </c>
      <c r="K1116" s="17"/>
      <c r="L1116" s="17"/>
      <c r="M1116" s="17">
        <f t="shared" si="695"/>
        <v>0</v>
      </c>
      <c r="N1116" s="17"/>
      <c r="O1116" s="17"/>
      <c r="P1116" s="17">
        <f t="shared" si="696"/>
        <v>0</v>
      </c>
      <c r="Q1116" s="17"/>
      <c r="R1116" s="17"/>
      <c r="S1116" s="17">
        <f t="shared" si="697"/>
        <v>0</v>
      </c>
      <c r="T1116" s="17"/>
      <c r="U1116" s="17"/>
      <c r="V1116" s="17">
        <f t="shared" si="698"/>
        <v>0</v>
      </c>
      <c r="W1116" s="17"/>
      <c r="X1116" s="17"/>
      <c r="Y1116" s="2"/>
      <c r="Z1116" s="2"/>
    </row>
    <row r="1117" spans="1:26" s="8" customFormat="1" ht="16.5" thickTop="1" thickBot="1">
      <c r="A1117" s="13" t="str">
        <f t="shared" si="661"/>
        <v>b</v>
      </c>
      <c r="B1117" s="3"/>
      <c r="C1117" s="4" t="s">
        <v>133</v>
      </c>
      <c r="D1117" s="17">
        <f t="shared" si="692"/>
        <v>0</v>
      </c>
      <c r="E1117" s="17"/>
      <c r="F1117" s="17"/>
      <c r="G1117" s="17">
        <f t="shared" si="693"/>
        <v>0</v>
      </c>
      <c r="H1117" s="17"/>
      <c r="I1117" s="17"/>
      <c r="J1117" s="17">
        <f t="shared" si="694"/>
        <v>0</v>
      </c>
      <c r="K1117" s="17"/>
      <c r="L1117" s="17"/>
      <c r="M1117" s="17">
        <f t="shared" si="695"/>
        <v>0</v>
      </c>
      <c r="N1117" s="17"/>
      <c r="O1117" s="17"/>
      <c r="P1117" s="17">
        <f t="shared" si="696"/>
        <v>0</v>
      </c>
      <c r="Q1117" s="17"/>
      <c r="R1117" s="17"/>
      <c r="S1117" s="17">
        <f t="shared" si="697"/>
        <v>0</v>
      </c>
      <c r="T1117" s="17"/>
      <c r="U1117" s="17"/>
      <c r="V1117" s="17">
        <f t="shared" si="698"/>
        <v>0</v>
      </c>
      <c r="W1117" s="17"/>
      <c r="X1117" s="17"/>
      <c r="Y1117" s="2"/>
      <c r="Z1117" s="2"/>
    </row>
    <row r="1118" spans="1:26" s="8" customFormat="1" ht="16.5" thickTop="1" thickBot="1">
      <c r="A1118" s="13" t="str">
        <f t="shared" si="661"/>
        <v>b</v>
      </c>
      <c r="B1118" s="3"/>
      <c r="C1118" s="4" t="s">
        <v>132</v>
      </c>
      <c r="D1118" s="17">
        <f t="shared" si="692"/>
        <v>0</v>
      </c>
      <c r="E1118" s="17"/>
      <c r="F1118" s="17"/>
      <c r="G1118" s="17">
        <f t="shared" si="693"/>
        <v>0</v>
      </c>
      <c r="H1118" s="17"/>
      <c r="I1118" s="17"/>
      <c r="J1118" s="17">
        <f t="shared" si="694"/>
        <v>0</v>
      </c>
      <c r="K1118" s="17"/>
      <c r="L1118" s="17"/>
      <c r="M1118" s="17">
        <f t="shared" si="695"/>
        <v>0</v>
      </c>
      <c r="N1118" s="17"/>
      <c r="O1118" s="17"/>
      <c r="P1118" s="17">
        <f t="shared" si="696"/>
        <v>0</v>
      </c>
      <c r="Q1118" s="17"/>
      <c r="R1118" s="17"/>
      <c r="S1118" s="17">
        <f t="shared" si="697"/>
        <v>0</v>
      </c>
      <c r="T1118" s="17"/>
      <c r="U1118" s="17"/>
      <c r="V1118" s="17">
        <f t="shared" si="698"/>
        <v>0</v>
      </c>
      <c r="W1118" s="17"/>
      <c r="X1118" s="17"/>
      <c r="Y1118" s="2"/>
      <c r="Z1118" s="2"/>
    </row>
    <row r="1119" spans="1:26" s="8" customFormat="1" ht="16.5" thickTop="1" thickBot="1">
      <c r="A1119" s="13" t="str">
        <f t="shared" si="661"/>
        <v>b</v>
      </c>
      <c r="B1119" s="3"/>
      <c r="C1119" s="4" t="s">
        <v>148</v>
      </c>
      <c r="D1119" s="17">
        <f t="shared" si="692"/>
        <v>0</v>
      </c>
      <c r="E1119" s="17"/>
      <c r="F1119" s="17"/>
      <c r="G1119" s="17">
        <f t="shared" si="693"/>
        <v>0</v>
      </c>
      <c r="H1119" s="17"/>
      <c r="I1119" s="17"/>
      <c r="J1119" s="17">
        <f t="shared" si="694"/>
        <v>0</v>
      </c>
      <c r="K1119" s="17"/>
      <c r="L1119" s="17"/>
      <c r="M1119" s="17">
        <f t="shared" si="695"/>
        <v>0</v>
      </c>
      <c r="N1119" s="17"/>
      <c r="O1119" s="17"/>
      <c r="P1119" s="17">
        <f t="shared" si="696"/>
        <v>0</v>
      </c>
      <c r="Q1119" s="17"/>
      <c r="R1119" s="17"/>
      <c r="S1119" s="17">
        <f t="shared" si="697"/>
        <v>0</v>
      </c>
      <c r="T1119" s="17"/>
      <c r="U1119" s="17"/>
      <c r="V1119" s="17">
        <f t="shared" si="698"/>
        <v>0</v>
      </c>
      <c r="W1119" s="17"/>
      <c r="X1119" s="17"/>
      <c r="Y1119" s="2"/>
      <c r="Z1119" s="2"/>
    </row>
    <row r="1120" spans="1:26" ht="16.5" thickTop="1" thickBot="1">
      <c r="A1120" s="13" t="str">
        <f t="shared" si="661"/>
        <v>a</v>
      </c>
      <c r="B1120" s="3" t="s">
        <v>0</v>
      </c>
      <c r="C1120" s="4" t="s">
        <v>134</v>
      </c>
      <c r="D1120" s="17">
        <f t="shared" si="692"/>
        <v>1449558.37</v>
      </c>
      <c r="E1120" s="17">
        <v>1449558.37</v>
      </c>
      <c r="F1120" s="17"/>
      <c r="G1120" s="17">
        <f t="shared" si="693"/>
        <v>0</v>
      </c>
      <c r="H1120" s="17"/>
      <c r="I1120" s="17"/>
      <c r="J1120" s="17">
        <f t="shared" si="694"/>
        <v>0</v>
      </c>
      <c r="K1120" s="17"/>
      <c r="L1120" s="17"/>
      <c r="M1120" s="17">
        <f t="shared" si="695"/>
        <v>0</v>
      </c>
      <c r="N1120" s="17"/>
      <c r="O1120" s="17"/>
      <c r="P1120" s="17">
        <f t="shared" si="696"/>
        <v>0</v>
      </c>
      <c r="Q1120" s="17"/>
      <c r="R1120" s="17"/>
      <c r="S1120" s="17">
        <f t="shared" si="697"/>
        <v>0</v>
      </c>
      <c r="T1120" s="17"/>
      <c r="U1120" s="17"/>
      <c r="V1120" s="17">
        <f t="shared" si="698"/>
        <v>0</v>
      </c>
      <c r="W1120" s="17"/>
      <c r="X1120" s="17"/>
      <c r="Y1120" s="2"/>
      <c r="Z1120" s="2"/>
    </row>
    <row r="1121" spans="1:26" s="8" customFormat="1" ht="16.5" thickTop="1" thickBot="1">
      <c r="A1121" s="13" t="str">
        <f t="shared" si="661"/>
        <v>b</v>
      </c>
      <c r="B1121" s="3"/>
      <c r="C1121" s="4" t="s">
        <v>129</v>
      </c>
      <c r="D1121" s="17">
        <f t="shared" si="692"/>
        <v>0</v>
      </c>
      <c r="E1121" s="17">
        <f>E1122+E1123</f>
        <v>0</v>
      </c>
      <c r="F1121" s="17">
        <f>F1122+F1123</f>
        <v>0</v>
      </c>
      <c r="G1121" s="17">
        <f t="shared" si="693"/>
        <v>0</v>
      </c>
      <c r="H1121" s="17">
        <f>H1122+H1123</f>
        <v>0</v>
      </c>
      <c r="I1121" s="17">
        <f>I1122+I1123</f>
        <v>0</v>
      </c>
      <c r="J1121" s="17">
        <f t="shared" si="694"/>
        <v>0</v>
      </c>
      <c r="K1121" s="17">
        <f>K1122+K1123</f>
        <v>0</v>
      </c>
      <c r="L1121" s="17">
        <f>L1122+L1123</f>
        <v>0</v>
      </c>
      <c r="M1121" s="17">
        <f t="shared" si="695"/>
        <v>0</v>
      </c>
      <c r="N1121" s="17">
        <f>N1122+N1123</f>
        <v>0</v>
      </c>
      <c r="O1121" s="17">
        <f>O1122+O1123</f>
        <v>0</v>
      </c>
      <c r="P1121" s="17">
        <f t="shared" si="696"/>
        <v>0</v>
      </c>
      <c r="Q1121" s="17">
        <f>Q1122+Q1123</f>
        <v>0</v>
      </c>
      <c r="R1121" s="17">
        <f>R1122+R1123</f>
        <v>0</v>
      </c>
      <c r="S1121" s="17">
        <f t="shared" si="697"/>
        <v>0</v>
      </c>
      <c r="T1121" s="17">
        <f>T1122+T1123</f>
        <v>0</v>
      </c>
      <c r="U1121" s="17">
        <f>U1122+U1123</f>
        <v>0</v>
      </c>
      <c r="V1121" s="17">
        <f t="shared" si="698"/>
        <v>0</v>
      </c>
      <c r="W1121" s="17">
        <f>W1122+W1123</f>
        <v>0</v>
      </c>
      <c r="X1121" s="17">
        <f>X1122+X1123</f>
        <v>0</v>
      </c>
      <c r="Y1121" s="2"/>
      <c r="Z1121" s="2"/>
    </row>
    <row r="1122" spans="1:26" s="8" customFormat="1" ht="27" thickTop="1" thickBot="1">
      <c r="A1122" s="13" t="str">
        <f t="shared" si="661"/>
        <v>b</v>
      </c>
      <c r="B1122" s="3"/>
      <c r="C1122" s="11" t="s">
        <v>15</v>
      </c>
      <c r="D1122" s="19">
        <f t="shared" si="692"/>
        <v>0</v>
      </c>
      <c r="E1122" s="19"/>
      <c r="F1122" s="19"/>
      <c r="G1122" s="19">
        <f t="shared" si="693"/>
        <v>0</v>
      </c>
      <c r="H1122" s="19"/>
      <c r="I1122" s="19"/>
      <c r="J1122" s="19">
        <f t="shared" si="694"/>
        <v>0</v>
      </c>
      <c r="K1122" s="19"/>
      <c r="L1122" s="19"/>
      <c r="M1122" s="19">
        <f t="shared" si="695"/>
        <v>0</v>
      </c>
      <c r="N1122" s="19"/>
      <c r="O1122" s="19"/>
      <c r="P1122" s="19">
        <f t="shared" si="696"/>
        <v>0</v>
      </c>
      <c r="Q1122" s="19"/>
      <c r="R1122" s="19"/>
      <c r="S1122" s="19">
        <f t="shared" si="697"/>
        <v>0</v>
      </c>
      <c r="T1122" s="19"/>
      <c r="U1122" s="19"/>
      <c r="V1122" s="19">
        <f t="shared" si="698"/>
        <v>0</v>
      </c>
      <c r="W1122" s="19"/>
      <c r="X1122" s="19"/>
      <c r="Y1122" s="2"/>
      <c r="Z1122" s="2"/>
    </row>
    <row r="1123" spans="1:26" s="8" customFormat="1" ht="27" thickTop="1" thickBot="1">
      <c r="A1123" s="13" t="str">
        <f t="shared" si="661"/>
        <v>b</v>
      </c>
      <c r="B1123" s="3"/>
      <c r="C1123" s="11" t="s">
        <v>16</v>
      </c>
      <c r="D1123" s="19">
        <f t="shared" si="692"/>
        <v>0</v>
      </c>
      <c r="E1123" s="19"/>
      <c r="F1123" s="19"/>
      <c r="G1123" s="19">
        <f t="shared" si="693"/>
        <v>0</v>
      </c>
      <c r="H1123" s="19"/>
      <c r="I1123" s="19"/>
      <c r="J1123" s="19">
        <f t="shared" si="694"/>
        <v>0</v>
      </c>
      <c r="K1123" s="19"/>
      <c r="L1123" s="19"/>
      <c r="M1123" s="19">
        <f t="shared" si="695"/>
        <v>0</v>
      </c>
      <c r="N1123" s="19"/>
      <c r="O1123" s="19"/>
      <c r="P1123" s="19">
        <f t="shared" si="696"/>
        <v>0</v>
      </c>
      <c r="Q1123" s="19"/>
      <c r="R1123" s="19"/>
      <c r="S1123" s="19">
        <f t="shared" si="697"/>
        <v>0</v>
      </c>
      <c r="T1123" s="19"/>
      <c r="U1123" s="19"/>
      <c r="V1123" s="19">
        <f t="shared" si="698"/>
        <v>0</v>
      </c>
      <c r="W1123" s="19"/>
      <c r="X1123" s="19"/>
      <c r="Y1123" s="2"/>
      <c r="Z1123" s="2"/>
    </row>
    <row r="1124" spans="1:26" s="8" customFormat="1" ht="16.5" thickTop="1" thickBot="1">
      <c r="A1124" s="13" t="str">
        <f t="shared" ref="A1124:A1187" si="699">IF((D1124+E1124+F1124+G1124+H1124+I1124+J1124+K1124+L1124+P1124+Q1124+R1124+V1124+W1124+X1124)&gt;0,"a","b")</f>
        <v>b</v>
      </c>
      <c r="B1124" s="3"/>
      <c r="C1124" s="10" t="s">
        <v>17</v>
      </c>
      <c r="D1124" s="16">
        <f t="shared" si="692"/>
        <v>0</v>
      </c>
      <c r="E1124" s="16">
        <v>0</v>
      </c>
      <c r="F1124" s="16">
        <v>0</v>
      </c>
      <c r="G1124" s="16">
        <f t="shared" si="693"/>
        <v>0</v>
      </c>
      <c r="H1124" s="16">
        <v>0</v>
      </c>
      <c r="I1124" s="16">
        <v>0</v>
      </c>
      <c r="J1124" s="16">
        <f t="shared" si="694"/>
        <v>0</v>
      </c>
      <c r="K1124" s="16">
        <v>0</v>
      </c>
      <c r="L1124" s="16">
        <v>0</v>
      </c>
      <c r="M1124" s="16">
        <f t="shared" si="695"/>
        <v>0</v>
      </c>
      <c r="N1124" s="16">
        <v>0</v>
      </c>
      <c r="O1124" s="16">
        <v>0</v>
      </c>
      <c r="P1124" s="16">
        <f t="shared" si="696"/>
        <v>0</v>
      </c>
      <c r="Q1124" s="16">
        <v>0</v>
      </c>
      <c r="R1124" s="16">
        <v>0</v>
      </c>
      <c r="S1124" s="16">
        <f t="shared" si="697"/>
        <v>0</v>
      </c>
      <c r="T1124" s="16">
        <v>0</v>
      </c>
      <c r="U1124" s="16">
        <v>0</v>
      </c>
      <c r="V1124" s="16">
        <f t="shared" si="698"/>
        <v>0</v>
      </c>
      <c r="W1124" s="16">
        <v>0</v>
      </c>
      <c r="X1124" s="16">
        <v>0</v>
      </c>
      <c r="Y1124" s="2"/>
      <c r="Z1124" s="2"/>
    </row>
    <row r="1125" spans="1:26" s="8" customFormat="1" ht="16.5" thickTop="1" thickBot="1">
      <c r="A1125" s="13" t="str">
        <f t="shared" si="699"/>
        <v>b</v>
      </c>
      <c r="B1125" s="3"/>
      <c r="C1125" s="10" t="s">
        <v>18</v>
      </c>
      <c r="D1125" s="16">
        <f t="shared" si="692"/>
        <v>0</v>
      </c>
      <c r="E1125" s="16">
        <v>0</v>
      </c>
      <c r="F1125" s="16">
        <v>0</v>
      </c>
      <c r="G1125" s="16">
        <f t="shared" si="693"/>
        <v>0</v>
      </c>
      <c r="H1125" s="16">
        <v>0</v>
      </c>
      <c r="I1125" s="16">
        <v>0</v>
      </c>
      <c r="J1125" s="16">
        <f t="shared" si="694"/>
        <v>0</v>
      </c>
      <c r="K1125" s="16">
        <v>0</v>
      </c>
      <c r="L1125" s="16">
        <v>0</v>
      </c>
      <c r="M1125" s="16">
        <f t="shared" si="695"/>
        <v>0</v>
      </c>
      <c r="N1125" s="16">
        <v>0</v>
      </c>
      <c r="O1125" s="16">
        <v>0</v>
      </c>
      <c r="P1125" s="16">
        <f t="shared" si="696"/>
        <v>0</v>
      </c>
      <c r="Q1125" s="16">
        <v>0</v>
      </c>
      <c r="R1125" s="16">
        <v>0</v>
      </c>
      <c r="S1125" s="16">
        <f t="shared" si="697"/>
        <v>0</v>
      </c>
      <c r="T1125" s="16">
        <v>0</v>
      </c>
      <c r="U1125" s="16">
        <v>0</v>
      </c>
      <c r="V1125" s="16">
        <f t="shared" si="698"/>
        <v>0</v>
      </c>
      <c r="W1125" s="16">
        <v>0</v>
      </c>
      <c r="X1125" s="16">
        <v>0</v>
      </c>
      <c r="Y1125" s="2"/>
      <c r="Z1125" s="2"/>
    </row>
    <row r="1126" spans="1:26" ht="31.5" thickTop="1" thickBot="1">
      <c r="A1126" s="13" t="str">
        <f t="shared" si="699"/>
        <v>a</v>
      </c>
      <c r="B1126" s="3" t="s">
        <v>99</v>
      </c>
      <c r="C1126" s="6" t="s">
        <v>172</v>
      </c>
      <c r="D1126" s="14">
        <f>D1140+D1154+D1168+D1182+D1196+D1210+D1224+D1266+D1280+D1294+D1308</f>
        <v>179411200.36000001</v>
      </c>
      <c r="E1126" s="14">
        <f t="shared" ref="E1126:X1126" si="700">E1140+E1154+E1168+E1182+E1196+E1210+E1224+E1266+E1280+E1294+E1308</f>
        <v>179341688.88000003</v>
      </c>
      <c r="F1126" s="14">
        <f t="shared" si="700"/>
        <v>69511.48</v>
      </c>
      <c r="G1126" s="14">
        <f t="shared" si="700"/>
        <v>200365000</v>
      </c>
      <c r="H1126" s="14">
        <f t="shared" si="700"/>
        <v>200365000</v>
      </c>
      <c r="I1126" s="14">
        <f t="shared" si="700"/>
        <v>0</v>
      </c>
      <c r="J1126" s="14">
        <f t="shared" si="700"/>
        <v>200442000</v>
      </c>
      <c r="K1126" s="14">
        <f t="shared" si="700"/>
        <v>200342000</v>
      </c>
      <c r="L1126" s="14">
        <f t="shared" si="700"/>
        <v>100000</v>
      </c>
      <c r="M1126" s="14">
        <f t="shared" ref="M1126:O1126" si="701">M1140+M1154+M1168+M1182+M1196+M1210+M1224+M1266+M1280+M1294+M1308</f>
        <v>0</v>
      </c>
      <c r="N1126" s="14">
        <f t="shared" si="701"/>
        <v>0</v>
      </c>
      <c r="O1126" s="14">
        <f t="shared" si="701"/>
        <v>0</v>
      </c>
      <c r="P1126" s="14">
        <f t="shared" si="700"/>
        <v>169675000</v>
      </c>
      <c r="Q1126" s="14">
        <f t="shared" si="700"/>
        <v>215905000</v>
      </c>
      <c r="R1126" s="14">
        <f t="shared" si="700"/>
        <v>0</v>
      </c>
      <c r="S1126" s="14">
        <f t="shared" ref="S1126:U1126" si="702">S1140+S1154+S1168+S1182+S1196+S1210+S1224+S1266+S1280+S1294+S1308</f>
        <v>0</v>
      </c>
      <c r="T1126" s="14">
        <f t="shared" si="702"/>
        <v>0</v>
      </c>
      <c r="U1126" s="14">
        <f t="shared" si="702"/>
        <v>0</v>
      </c>
      <c r="V1126" s="14">
        <f t="shared" si="700"/>
        <v>0</v>
      </c>
      <c r="W1126" s="14">
        <f t="shared" si="700"/>
        <v>0</v>
      </c>
      <c r="X1126" s="14">
        <f t="shared" si="700"/>
        <v>0</v>
      </c>
      <c r="Y1126" s="5"/>
      <c r="Z1126" s="5" t="s">
        <v>0</v>
      </c>
    </row>
    <row r="1127" spans="1:26" s="8" customFormat="1" ht="16.5" thickTop="1" thickBot="1">
      <c r="A1127" s="13" t="str">
        <f t="shared" si="699"/>
        <v>b</v>
      </c>
      <c r="B1127" s="3"/>
      <c r="C1127" s="9" t="s">
        <v>12</v>
      </c>
      <c r="D1127" s="14">
        <f t="shared" ref="D1127:X1139" si="703">D1141+D1155+D1169+D1183+D1197+D1211+D1225+D1267+D1281+D1295+D1309</f>
        <v>0</v>
      </c>
      <c r="E1127" s="14">
        <f t="shared" si="703"/>
        <v>0</v>
      </c>
      <c r="F1127" s="14">
        <f t="shared" si="703"/>
        <v>0</v>
      </c>
      <c r="G1127" s="14">
        <f t="shared" si="703"/>
        <v>0</v>
      </c>
      <c r="H1127" s="14">
        <f t="shared" si="703"/>
        <v>0</v>
      </c>
      <c r="I1127" s="14">
        <f t="shared" si="703"/>
        <v>0</v>
      </c>
      <c r="J1127" s="14">
        <f t="shared" si="703"/>
        <v>0</v>
      </c>
      <c r="K1127" s="14">
        <f t="shared" si="703"/>
        <v>0</v>
      </c>
      <c r="L1127" s="14">
        <f t="shared" si="703"/>
        <v>0</v>
      </c>
      <c r="M1127" s="14">
        <f t="shared" ref="M1127:O1127" si="704">M1141+M1155+M1169+M1183+M1197+M1211+M1225+M1267+M1281+M1295+M1309</f>
        <v>0</v>
      </c>
      <c r="N1127" s="14">
        <f t="shared" si="704"/>
        <v>0</v>
      </c>
      <c r="O1127" s="14">
        <f t="shared" si="704"/>
        <v>0</v>
      </c>
      <c r="P1127" s="14">
        <f t="shared" si="703"/>
        <v>0</v>
      </c>
      <c r="Q1127" s="14">
        <f t="shared" si="703"/>
        <v>0</v>
      </c>
      <c r="R1127" s="14">
        <f t="shared" si="703"/>
        <v>0</v>
      </c>
      <c r="S1127" s="14">
        <f t="shared" ref="S1127:U1127" si="705">S1141+S1155+S1169+S1183+S1197+S1211+S1225+S1267+S1281+S1295+S1309</f>
        <v>0</v>
      </c>
      <c r="T1127" s="14">
        <f t="shared" si="705"/>
        <v>0</v>
      </c>
      <c r="U1127" s="14">
        <f t="shared" si="705"/>
        <v>0</v>
      </c>
      <c r="V1127" s="14">
        <f t="shared" si="703"/>
        <v>0</v>
      </c>
      <c r="W1127" s="14">
        <f t="shared" si="703"/>
        <v>0</v>
      </c>
      <c r="X1127" s="14">
        <f t="shared" si="703"/>
        <v>0</v>
      </c>
      <c r="Y1127" s="5"/>
      <c r="Z1127" s="5"/>
    </row>
    <row r="1128" spans="1:26" ht="16.5" thickTop="1" thickBot="1">
      <c r="A1128" s="13" t="str">
        <f t="shared" si="699"/>
        <v>a</v>
      </c>
      <c r="B1128" s="3" t="s">
        <v>0</v>
      </c>
      <c r="C1128" s="9" t="s">
        <v>13</v>
      </c>
      <c r="D1128" s="14">
        <f t="shared" si="703"/>
        <v>3160</v>
      </c>
      <c r="E1128" s="14">
        <f t="shared" si="703"/>
        <v>3160</v>
      </c>
      <c r="F1128" s="14">
        <f t="shared" si="703"/>
        <v>0</v>
      </c>
      <c r="G1128" s="14">
        <f t="shared" si="703"/>
        <v>3294</v>
      </c>
      <c r="H1128" s="14">
        <f t="shared" si="703"/>
        <v>3294</v>
      </c>
      <c r="I1128" s="14">
        <f t="shared" si="703"/>
        <v>0</v>
      </c>
      <c r="J1128" s="14">
        <f t="shared" si="703"/>
        <v>0</v>
      </c>
      <c r="K1128" s="14">
        <f t="shared" si="703"/>
        <v>0</v>
      </c>
      <c r="L1128" s="14">
        <f t="shared" si="703"/>
        <v>0</v>
      </c>
      <c r="M1128" s="14">
        <f t="shared" ref="M1128:O1128" si="706">M1142+M1156+M1170+M1184+M1198+M1212+M1226+M1268+M1282+M1296+M1310</f>
        <v>0</v>
      </c>
      <c r="N1128" s="14">
        <f t="shared" si="706"/>
        <v>0</v>
      </c>
      <c r="O1128" s="14">
        <f t="shared" si="706"/>
        <v>0</v>
      </c>
      <c r="P1128" s="14">
        <f t="shared" si="703"/>
        <v>10</v>
      </c>
      <c r="Q1128" s="14">
        <f t="shared" si="703"/>
        <v>3501</v>
      </c>
      <c r="R1128" s="14">
        <f t="shared" si="703"/>
        <v>0</v>
      </c>
      <c r="S1128" s="14">
        <f t="shared" ref="S1128:U1128" si="707">S1142+S1156+S1170+S1184+S1198+S1212+S1226+S1268+S1282+S1296+S1310</f>
        <v>0</v>
      </c>
      <c r="T1128" s="14">
        <f t="shared" si="707"/>
        <v>0</v>
      </c>
      <c r="U1128" s="14">
        <f t="shared" si="707"/>
        <v>0</v>
      </c>
      <c r="V1128" s="14">
        <f t="shared" si="703"/>
        <v>0</v>
      </c>
      <c r="W1128" s="14">
        <f t="shared" si="703"/>
        <v>0</v>
      </c>
      <c r="X1128" s="14">
        <f t="shared" si="703"/>
        <v>0</v>
      </c>
      <c r="Y1128" s="2"/>
      <c r="Z1128" s="2"/>
    </row>
    <row r="1129" spans="1:26" ht="16.5" thickTop="1" thickBot="1">
      <c r="A1129" s="13" t="str">
        <f t="shared" si="699"/>
        <v>a</v>
      </c>
      <c r="B1129" s="3" t="s">
        <v>0</v>
      </c>
      <c r="C1129" s="10" t="s">
        <v>14</v>
      </c>
      <c r="D1129" s="14">
        <f t="shared" si="703"/>
        <v>178771833.03000003</v>
      </c>
      <c r="E1129" s="14">
        <f t="shared" si="703"/>
        <v>178706363.81000003</v>
      </c>
      <c r="F1129" s="14">
        <f t="shared" si="703"/>
        <v>65469.22</v>
      </c>
      <c r="G1129" s="14">
        <f t="shared" si="703"/>
        <v>200232000</v>
      </c>
      <c r="H1129" s="14">
        <f t="shared" si="703"/>
        <v>200232000</v>
      </c>
      <c r="I1129" s="14">
        <f t="shared" si="703"/>
        <v>0</v>
      </c>
      <c r="J1129" s="14">
        <f t="shared" si="703"/>
        <v>200285400</v>
      </c>
      <c r="K1129" s="14">
        <f t="shared" si="703"/>
        <v>200185400</v>
      </c>
      <c r="L1129" s="14">
        <f t="shared" si="703"/>
        <v>100000</v>
      </c>
      <c r="M1129" s="14">
        <f t="shared" ref="M1129:O1129" si="708">M1143+M1157+M1171+M1185+M1199+M1213+M1227+M1269+M1283+M1297+M1311</f>
        <v>0</v>
      </c>
      <c r="N1129" s="14">
        <f t="shared" si="708"/>
        <v>0</v>
      </c>
      <c r="O1129" s="14">
        <f t="shared" si="708"/>
        <v>0</v>
      </c>
      <c r="P1129" s="14">
        <f t="shared" si="703"/>
        <v>0</v>
      </c>
      <c r="Q1129" s="14">
        <f t="shared" si="703"/>
        <v>0</v>
      </c>
      <c r="R1129" s="14">
        <f t="shared" si="703"/>
        <v>0</v>
      </c>
      <c r="S1129" s="14">
        <f t="shared" ref="S1129:U1129" si="709">S1143+S1157+S1171+S1185+S1199+S1213+S1227+S1269+S1283+S1297+S1311</f>
        <v>0</v>
      </c>
      <c r="T1129" s="14">
        <f t="shared" si="709"/>
        <v>0</v>
      </c>
      <c r="U1129" s="14">
        <f t="shared" si="709"/>
        <v>0</v>
      </c>
      <c r="V1129" s="14">
        <f t="shared" si="703"/>
        <v>0</v>
      </c>
      <c r="W1129" s="14">
        <f t="shared" si="703"/>
        <v>0</v>
      </c>
      <c r="X1129" s="14">
        <f t="shared" si="703"/>
        <v>0</v>
      </c>
      <c r="Y1129" s="2"/>
      <c r="Z1129" s="2"/>
    </row>
    <row r="1130" spans="1:26" s="8" customFormat="1" ht="16.5" thickTop="1" thickBot="1">
      <c r="A1130" s="13" t="str">
        <f t="shared" si="699"/>
        <v>b</v>
      </c>
      <c r="B1130" s="3"/>
      <c r="C1130" s="4" t="s">
        <v>182</v>
      </c>
      <c r="D1130" s="14">
        <f t="shared" si="703"/>
        <v>0</v>
      </c>
      <c r="E1130" s="14">
        <f t="shared" si="703"/>
        <v>0</v>
      </c>
      <c r="F1130" s="14">
        <f t="shared" si="703"/>
        <v>0</v>
      </c>
      <c r="G1130" s="14">
        <f t="shared" si="703"/>
        <v>0</v>
      </c>
      <c r="H1130" s="14">
        <f t="shared" si="703"/>
        <v>0</v>
      </c>
      <c r="I1130" s="14">
        <f t="shared" si="703"/>
        <v>0</v>
      </c>
      <c r="J1130" s="14">
        <f t="shared" si="703"/>
        <v>0</v>
      </c>
      <c r="K1130" s="14">
        <f t="shared" si="703"/>
        <v>0</v>
      </c>
      <c r="L1130" s="14">
        <f t="shared" si="703"/>
        <v>0</v>
      </c>
      <c r="M1130" s="14">
        <f t="shared" ref="M1130:O1130" si="710">M1144+M1158+M1172+M1186+M1200+M1214+M1228+M1270+M1284+M1298+M1312</f>
        <v>0</v>
      </c>
      <c r="N1130" s="14">
        <f t="shared" si="710"/>
        <v>0</v>
      </c>
      <c r="O1130" s="14">
        <f t="shared" si="710"/>
        <v>0</v>
      </c>
      <c r="P1130" s="14">
        <f t="shared" si="703"/>
        <v>0</v>
      </c>
      <c r="Q1130" s="14">
        <f t="shared" si="703"/>
        <v>0</v>
      </c>
      <c r="R1130" s="14">
        <f t="shared" si="703"/>
        <v>0</v>
      </c>
      <c r="S1130" s="14">
        <f t="shared" ref="S1130:U1130" si="711">S1144+S1158+S1172+S1186+S1200+S1214+S1228+S1270+S1284+S1298+S1312</f>
        <v>0</v>
      </c>
      <c r="T1130" s="14">
        <f t="shared" si="711"/>
        <v>0</v>
      </c>
      <c r="U1130" s="14">
        <f t="shared" si="711"/>
        <v>0</v>
      </c>
      <c r="V1130" s="14">
        <f t="shared" si="703"/>
        <v>0</v>
      </c>
      <c r="W1130" s="14">
        <f t="shared" si="703"/>
        <v>0</v>
      </c>
      <c r="X1130" s="14">
        <f t="shared" si="703"/>
        <v>0</v>
      </c>
      <c r="Y1130" s="2"/>
      <c r="Z1130" s="2"/>
    </row>
    <row r="1131" spans="1:26" ht="16.5" thickTop="1" thickBot="1">
      <c r="A1131" s="13" t="str">
        <f t="shared" si="699"/>
        <v>a</v>
      </c>
      <c r="B1131" s="3" t="s">
        <v>0</v>
      </c>
      <c r="C1131" s="4" t="s">
        <v>133</v>
      </c>
      <c r="D1131" s="14">
        <f t="shared" si="703"/>
        <v>34188576.890000001</v>
      </c>
      <c r="E1131" s="14">
        <f t="shared" si="703"/>
        <v>34123107.670000002</v>
      </c>
      <c r="F1131" s="14">
        <f t="shared" si="703"/>
        <v>65469.22</v>
      </c>
      <c r="G1131" s="14">
        <f t="shared" si="703"/>
        <v>38668000</v>
      </c>
      <c r="H1131" s="14">
        <f t="shared" si="703"/>
        <v>38668000</v>
      </c>
      <c r="I1131" s="14">
        <f t="shared" si="703"/>
        <v>0</v>
      </c>
      <c r="J1131" s="14">
        <f t="shared" si="703"/>
        <v>39439750</v>
      </c>
      <c r="K1131" s="14">
        <f t="shared" si="703"/>
        <v>39339750</v>
      </c>
      <c r="L1131" s="14">
        <f t="shared" si="703"/>
        <v>100000</v>
      </c>
      <c r="M1131" s="14">
        <f t="shared" ref="M1131:O1131" si="712">M1145+M1159+M1173+M1187+M1201+M1215+M1229+M1271+M1285+M1299+M1313</f>
        <v>0</v>
      </c>
      <c r="N1131" s="14">
        <f t="shared" si="712"/>
        <v>0</v>
      </c>
      <c r="O1131" s="14">
        <f t="shared" si="712"/>
        <v>0</v>
      </c>
      <c r="P1131" s="14">
        <f t="shared" si="703"/>
        <v>0</v>
      </c>
      <c r="Q1131" s="14">
        <f t="shared" si="703"/>
        <v>0</v>
      </c>
      <c r="R1131" s="14">
        <f t="shared" si="703"/>
        <v>0</v>
      </c>
      <c r="S1131" s="14">
        <f t="shared" ref="S1131:U1131" si="713">S1145+S1159+S1173+S1187+S1201+S1215+S1229+S1271+S1285+S1299+S1313</f>
        <v>0</v>
      </c>
      <c r="T1131" s="14">
        <f t="shared" si="713"/>
        <v>0</v>
      </c>
      <c r="U1131" s="14">
        <f t="shared" si="713"/>
        <v>0</v>
      </c>
      <c r="V1131" s="14">
        <f t="shared" si="703"/>
        <v>0</v>
      </c>
      <c r="W1131" s="14">
        <f t="shared" si="703"/>
        <v>0</v>
      </c>
      <c r="X1131" s="14">
        <f t="shared" si="703"/>
        <v>0</v>
      </c>
      <c r="Y1131" s="2"/>
      <c r="Z1131" s="2"/>
    </row>
    <row r="1132" spans="1:26" s="8" customFormat="1" ht="16.5" thickTop="1" thickBot="1">
      <c r="A1132" s="13" t="str">
        <f t="shared" si="699"/>
        <v>b</v>
      </c>
      <c r="B1132" s="3"/>
      <c r="C1132" s="4" t="s">
        <v>132</v>
      </c>
      <c r="D1132" s="14">
        <f t="shared" si="703"/>
        <v>0</v>
      </c>
      <c r="E1132" s="14">
        <f t="shared" si="703"/>
        <v>0</v>
      </c>
      <c r="F1132" s="14">
        <f t="shared" si="703"/>
        <v>0</v>
      </c>
      <c r="G1132" s="14">
        <f t="shared" si="703"/>
        <v>0</v>
      </c>
      <c r="H1132" s="14">
        <f t="shared" si="703"/>
        <v>0</v>
      </c>
      <c r="I1132" s="14">
        <f t="shared" si="703"/>
        <v>0</v>
      </c>
      <c r="J1132" s="14">
        <f t="shared" si="703"/>
        <v>0</v>
      </c>
      <c r="K1132" s="14">
        <f t="shared" si="703"/>
        <v>0</v>
      </c>
      <c r="L1132" s="14">
        <f t="shared" si="703"/>
        <v>0</v>
      </c>
      <c r="M1132" s="14">
        <f t="shared" ref="M1132:O1132" si="714">M1146+M1160+M1174+M1188+M1202+M1216+M1230+M1272+M1286+M1300+M1314</f>
        <v>0</v>
      </c>
      <c r="N1132" s="14">
        <f t="shared" si="714"/>
        <v>0</v>
      </c>
      <c r="O1132" s="14">
        <f t="shared" si="714"/>
        <v>0</v>
      </c>
      <c r="P1132" s="14">
        <f t="shared" si="703"/>
        <v>0</v>
      </c>
      <c r="Q1132" s="14">
        <f t="shared" si="703"/>
        <v>0</v>
      </c>
      <c r="R1132" s="14">
        <f t="shared" si="703"/>
        <v>0</v>
      </c>
      <c r="S1132" s="14">
        <f t="shared" ref="S1132:U1132" si="715">S1146+S1160+S1174+S1188+S1202+S1216+S1230+S1272+S1286+S1300+S1314</f>
        <v>0</v>
      </c>
      <c r="T1132" s="14">
        <f t="shared" si="715"/>
        <v>0</v>
      </c>
      <c r="U1132" s="14">
        <f t="shared" si="715"/>
        <v>0</v>
      </c>
      <c r="V1132" s="14">
        <f t="shared" si="703"/>
        <v>0</v>
      </c>
      <c r="W1132" s="14">
        <f t="shared" si="703"/>
        <v>0</v>
      </c>
      <c r="X1132" s="14">
        <f t="shared" si="703"/>
        <v>0</v>
      </c>
      <c r="Y1132" s="2"/>
      <c r="Z1132" s="2"/>
    </row>
    <row r="1133" spans="1:26" s="8" customFormat="1" ht="16.5" thickTop="1" thickBot="1">
      <c r="A1133" s="13" t="str">
        <f t="shared" si="699"/>
        <v>b</v>
      </c>
      <c r="B1133" s="3"/>
      <c r="C1133" s="4" t="s">
        <v>148</v>
      </c>
      <c r="D1133" s="14">
        <f t="shared" si="703"/>
        <v>0</v>
      </c>
      <c r="E1133" s="14">
        <f t="shared" si="703"/>
        <v>0</v>
      </c>
      <c r="F1133" s="14">
        <f t="shared" si="703"/>
        <v>0</v>
      </c>
      <c r="G1133" s="14">
        <f t="shared" si="703"/>
        <v>0</v>
      </c>
      <c r="H1133" s="14">
        <f t="shared" si="703"/>
        <v>0</v>
      </c>
      <c r="I1133" s="14">
        <f t="shared" si="703"/>
        <v>0</v>
      </c>
      <c r="J1133" s="14">
        <f t="shared" si="703"/>
        <v>0</v>
      </c>
      <c r="K1133" s="14">
        <f t="shared" si="703"/>
        <v>0</v>
      </c>
      <c r="L1133" s="14">
        <f t="shared" si="703"/>
        <v>0</v>
      </c>
      <c r="M1133" s="14">
        <f t="shared" ref="M1133:O1133" si="716">M1147+M1161+M1175+M1189+M1203+M1217+M1231+M1273+M1287+M1301+M1315</f>
        <v>0</v>
      </c>
      <c r="N1133" s="14">
        <f t="shared" si="716"/>
        <v>0</v>
      </c>
      <c r="O1133" s="14">
        <f t="shared" si="716"/>
        <v>0</v>
      </c>
      <c r="P1133" s="14">
        <f t="shared" si="703"/>
        <v>0</v>
      </c>
      <c r="Q1133" s="14">
        <f t="shared" si="703"/>
        <v>0</v>
      </c>
      <c r="R1133" s="14">
        <f t="shared" si="703"/>
        <v>0</v>
      </c>
      <c r="S1133" s="14">
        <f t="shared" ref="S1133:U1133" si="717">S1147+S1161+S1175+S1189+S1203+S1217+S1231+S1273+S1287+S1301+S1315</f>
        <v>0</v>
      </c>
      <c r="T1133" s="14">
        <f t="shared" si="717"/>
        <v>0</v>
      </c>
      <c r="U1133" s="14">
        <f t="shared" si="717"/>
        <v>0</v>
      </c>
      <c r="V1133" s="14">
        <f t="shared" si="703"/>
        <v>0</v>
      </c>
      <c r="W1133" s="14">
        <f t="shared" si="703"/>
        <v>0</v>
      </c>
      <c r="X1133" s="14">
        <f t="shared" si="703"/>
        <v>0</v>
      </c>
      <c r="Y1133" s="2"/>
      <c r="Z1133" s="2"/>
    </row>
    <row r="1134" spans="1:26" ht="16.5" thickTop="1" thickBot="1">
      <c r="A1134" s="13" t="str">
        <f t="shared" si="699"/>
        <v>a</v>
      </c>
      <c r="B1134" s="3" t="s">
        <v>0</v>
      </c>
      <c r="C1134" s="4" t="s">
        <v>134</v>
      </c>
      <c r="D1134" s="14">
        <f t="shared" si="703"/>
        <v>143569845.02000001</v>
      </c>
      <c r="E1134" s="14">
        <f t="shared" si="703"/>
        <v>143569845.02000001</v>
      </c>
      <c r="F1134" s="14">
        <f t="shared" si="703"/>
        <v>0</v>
      </c>
      <c r="G1134" s="14">
        <f t="shared" si="703"/>
        <v>160847000</v>
      </c>
      <c r="H1134" s="14">
        <f t="shared" si="703"/>
        <v>160847000</v>
      </c>
      <c r="I1134" s="14">
        <f t="shared" si="703"/>
        <v>0</v>
      </c>
      <c r="J1134" s="14">
        <f t="shared" si="703"/>
        <v>159928140</v>
      </c>
      <c r="K1134" s="14">
        <f t="shared" si="703"/>
        <v>159928140</v>
      </c>
      <c r="L1134" s="14">
        <f t="shared" si="703"/>
        <v>0</v>
      </c>
      <c r="M1134" s="14">
        <f t="shared" ref="M1134:O1134" si="718">M1148+M1162+M1176+M1190+M1204+M1218+M1232+M1274+M1288+M1302+M1316</f>
        <v>0</v>
      </c>
      <c r="N1134" s="14">
        <f t="shared" si="718"/>
        <v>0</v>
      </c>
      <c r="O1134" s="14">
        <f t="shared" si="718"/>
        <v>0</v>
      </c>
      <c r="P1134" s="14">
        <f t="shared" si="703"/>
        <v>0</v>
      </c>
      <c r="Q1134" s="14">
        <f t="shared" si="703"/>
        <v>0</v>
      </c>
      <c r="R1134" s="14">
        <f t="shared" si="703"/>
        <v>0</v>
      </c>
      <c r="S1134" s="14">
        <f t="shared" ref="S1134:U1134" si="719">S1148+S1162+S1176+S1190+S1204+S1218+S1232+S1274+S1288+S1302+S1316</f>
        <v>0</v>
      </c>
      <c r="T1134" s="14">
        <f t="shared" si="719"/>
        <v>0</v>
      </c>
      <c r="U1134" s="14">
        <f t="shared" si="719"/>
        <v>0</v>
      </c>
      <c r="V1134" s="14">
        <f t="shared" si="703"/>
        <v>0</v>
      </c>
      <c r="W1134" s="14">
        <f t="shared" si="703"/>
        <v>0</v>
      </c>
      <c r="X1134" s="14">
        <f t="shared" si="703"/>
        <v>0</v>
      </c>
      <c r="Y1134" s="2"/>
      <c r="Z1134" s="2"/>
    </row>
    <row r="1135" spans="1:26" ht="16.5" thickTop="1" thickBot="1">
      <c r="A1135" s="13" t="str">
        <f t="shared" si="699"/>
        <v>a</v>
      </c>
      <c r="B1135" s="3" t="s">
        <v>0</v>
      </c>
      <c r="C1135" s="4" t="s">
        <v>129</v>
      </c>
      <c r="D1135" s="14">
        <f t="shared" si="703"/>
        <v>1013411.12</v>
      </c>
      <c r="E1135" s="14">
        <f t="shared" si="703"/>
        <v>1013411.12</v>
      </c>
      <c r="F1135" s="14">
        <f t="shared" si="703"/>
        <v>0</v>
      </c>
      <c r="G1135" s="14">
        <f t="shared" si="703"/>
        <v>717000</v>
      </c>
      <c r="H1135" s="14">
        <f t="shared" si="703"/>
        <v>717000</v>
      </c>
      <c r="I1135" s="14">
        <f t="shared" si="703"/>
        <v>0</v>
      </c>
      <c r="J1135" s="14">
        <f t="shared" si="703"/>
        <v>917510</v>
      </c>
      <c r="K1135" s="14">
        <f t="shared" si="703"/>
        <v>917510</v>
      </c>
      <c r="L1135" s="14">
        <f t="shared" si="703"/>
        <v>0</v>
      </c>
      <c r="M1135" s="14">
        <f t="shared" ref="M1135:O1135" si="720">M1149+M1163+M1177+M1191+M1205+M1219+M1233+M1275+M1289+M1303+M1317</f>
        <v>0</v>
      </c>
      <c r="N1135" s="14">
        <f t="shared" si="720"/>
        <v>0</v>
      </c>
      <c r="O1135" s="14">
        <f t="shared" si="720"/>
        <v>0</v>
      </c>
      <c r="P1135" s="14">
        <f t="shared" si="703"/>
        <v>0</v>
      </c>
      <c r="Q1135" s="14">
        <f t="shared" si="703"/>
        <v>0</v>
      </c>
      <c r="R1135" s="14">
        <f t="shared" si="703"/>
        <v>0</v>
      </c>
      <c r="S1135" s="14">
        <f t="shared" ref="S1135:U1135" si="721">S1149+S1163+S1177+S1191+S1205+S1219+S1233+S1275+S1289+S1303+S1317</f>
        <v>0</v>
      </c>
      <c r="T1135" s="14">
        <f t="shared" si="721"/>
        <v>0</v>
      </c>
      <c r="U1135" s="14">
        <f t="shared" si="721"/>
        <v>0</v>
      </c>
      <c r="V1135" s="14">
        <f t="shared" si="703"/>
        <v>0</v>
      </c>
      <c r="W1135" s="14">
        <f t="shared" si="703"/>
        <v>0</v>
      </c>
      <c r="X1135" s="14">
        <f t="shared" si="703"/>
        <v>0</v>
      </c>
      <c r="Y1135" s="2"/>
      <c r="Z1135" s="2"/>
    </row>
    <row r="1136" spans="1:26" ht="27" thickTop="1" thickBot="1">
      <c r="A1136" s="13" t="str">
        <f t="shared" si="699"/>
        <v>a</v>
      </c>
      <c r="B1136" s="3" t="s">
        <v>0</v>
      </c>
      <c r="C1136" s="11" t="s">
        <v>15</v>
      </c>
      <c r="D1136" s="21">
        <f t="shared" si="703"/>
        <v>1013411.12</v>
      </c>
      <c r="E1136" s="21">
        <f t="shared" si="703"/>
        <v>1013411.12</v>
      </c>
      <c r="F1136" s="21">
        <f t="shared" si="703"/>
        <v>0</v>
      </c>
      <c r="G1136" s="21">
        <f t="shared" si="703"/>
        <v>717000</v>
      </c>
      <c r="H1136" s="21">
        <f t="shared" si="703"/>
        <v>717000</v>
      </c>
      <c r="I1136" s="21">
        <f t="shared" si="703"/>
        <v>0</v>
      </c>
      <c r="J1136" s="21">
        <f t="shared" si="703"/>
        <v>917510</v>
      </c>
      <c r="K1136" s="21">
        <f t="shared" si="703"/>
        <v>917510</v>
      </c>
      <c r="L1136" s="21">
        <f t="shared" si="703"/>
        <v>0</v>
      </c>
      <c r="M1136" s="21">
        <f t="shared" ref="M1136:O1136" si="722">M1150+M1164+M1178+M1192+M1206+M1220+M1234+M1276+M1290+M1304+M1318</f>
        <v>0</v>
      </c>
      <c r="N1136" s="21">
        <f t="shared" si="722"/>
        <v>0</v>
      </c>
      <c r="O1136" s="21">
        <f t="shared" si="722"/>
        <v>0</v>
      </c>
      <c r="P1136" s="21">
        <f t="shared" si="703"/>
        <v>0</v>
      </c>
      <c r="Q1136" s="21">
        <f t="shared" si="703"/>
        <v>0</v>
      </c>
      <c r="R1136" s="21">
        <f t="shared" si="703"/>
        <v>0</v>
      </c>
      <c r="S1136" s="21">
        <f t="shared" ref="S1136:U1136" si="723">S1150+S1164+S1178+S1192+S1206+S1220+S1234+S1276+S1290+S1304+S1318</f>
        <v>0</v>
      </c>
      <c r="T1136" s="21">
        <f t="shared" si="723"/>
        <v>0</v>
      </c>
      <c r="U1136" s="21">
        <f t="shared" si="723"/>
        <v>0</v>
      </c>
      <c r="V1136" s="21">
        <f t="shared" si="703"/>
        <v>0</v>
      </c>
      <c r="W1136" s="21">
        <f t="shared" si="703"/>
        <v>0</v>
      </c>
      <c r="X1136" s="21">
        <f t="shared" si="703"/>
        <v>0</v>
      </c>
      <c r="Y1136" s="2"/>
      <c r="Z1136" s="2"/>
    </row>
    <row r="1137" spans="1:26" ht="27" thickTop="1" thickBot="1">
      <c r="A1137" s="13" t="str">
        <f t="shared" si="699"/>
        <v>b</v>
      </c>
      <c r="B1137" s="3" t="s">
        <v>0</v>
      </c>
      <c r="C1137" s="11" t="s">
        <v>16</v>
      </c>
      <c r="D1137" s="21">
        <f t="shared" si="703"/>
        <v>0</v>
      </c>
      <c r="E1137" s="21">
        <f t="shared" si="703"/>
        <v>0</v>
      </c>
      <c r="F1137" s="21">
        <f t="shared" si="703"/>
        <v>0</v>
      </c>
      <c r="G1137" s="21">
        <f t="shared" si="703"/>
        <v>0</v>
      </c>
      <c r="H1137" s="21">
        <f t="shared" si="703"/>
        <v>0</v>
      </c>
      <c r="I1137" s="21">
        <f t="shared" si="703"/>
        <v>0</v>
      </c>
      <c r="J1137" s="21">
        <f t="shared" si="703"/>
        <v>0</v>
      </c>
      <c r="K1137" s="21">
        <f t="shared" si="703"/>
        <v>0</v>
      </c>
      <c r="L1137" s="21">
        <f t="shared" si="703"/>
        <v>0</v>
      </c>
      <c r="M1137" s="21">
        <f t="shared" ref="M1137:O1137" si="724">M1151+M1165+M1179+M1193+M1207+M1221+M1235+M1277+M1291+M1305+M1319</f>
        <v>0</v>
      </c>
      <c r="N1137" s="21">
        <f t="shared" si="724"/>
        <v>0</v>
      </c>
      <c r="O1137" s="21">
        <f t="shared" si="724"/>
        <v>0</v>
      </c>
      <c r="P1137" s="21">
        <f t="shared" si="703"/>
        <v>0</v>
      </c>
      <c r="Q1137" s="21">
        <f t="shared" si="703"/>
        <v>0</v>
      </c>
      <c r="R1137" s="21">
        <f t="shared" si="703"/>
        <v>0</v>
      </c>
      <c r="S1137" s="21">
        <f t="shared" ref="S1137:U1137" si="725">S1151+S1165+S1179+S1193+S1207+S1221+S1235+S1277+S1291+S1305+S1319</f>
        <v>0</v>
      </c>
      <c r="T1137" s="21">
        <f t="shared" si="725"/>
        <v>0</v>
      </c>
      <c r="U1137" s="21">
        <f t="shared" si="725"/>
        <v>0</v>
      </c>
      <c r="V1137" s="21">
        <f t="shared" si="703"/>
        <v>0</v>
      </c>
      <c r="W1137" s="21">
        <f t="shared" si="703"/>
        <v>0</v>
      </c>
      <c r="X1137" s="21">
        <f t="shared" si="703"/>
        <v>0</v>
      </c>
      <c r="Y1137" s="2"/>
      <c r="Z1137" s="2"/>
    </row>
    <row r="1138" spans="1:26" ht="16.5" thickTop="1" thickBot="1">
      <c r="A1138" s="13" t="str">
        <f t="shared" si="699"/>
        <v>a</v>
      </c>
      <c r="B1138" s="3" t="s">
        <v>0</v>
      </c>
      <c r="C1138" s="10" t="s">
        <v>17</v>
      </c>
      <c r="D1138" s="14">
        <f t="shared" si="703"/>
        <v>639367.32999999996</v>
      </c>
      <c r="E1138" s="14">
        <f t="shared" si="703"/>
        <v>635325.06999999995</v>
      </c>
      <c r="F1138" s="14">
        <f t="shared" si="703"/>
        <v>4042.26</v>
      </c>
      <c r="G1138" s="14">
        <f t="shared" si="703"/>
        <v>133000</v>
      </c>
      <c r="H1138" s="14">
        <f t="shared" si="703"/>
        <v>133000</v>
      </c>
      <c r="I1138" s="14">
        <f t="shared" si="703"/>
        <v>0</v>
      </c>
      <c r="J1138" s="14">
        <f t="shared" si="703"/>
        <v>156600</v>
      </c>
      <c r="K1138" s="14">
        <f t="shared" si="703"/>
        <v>156600</v>
      </c>
      <c r="L1138" s="14">
        <f t="shared" si="703"/>
        <v>0</v>
      </c>
      <c r="M1138" s="14">
        <f t="shared" ref="M1138:O1138" si="726">M1152+M1166+M1180+M1194+M1208+M1222+M1236+M1278+M1292+M1306+M1320</f>
        <v>0</v>
      </c>
      <c r="N1138" s="14">
        <f t="shared" si="726"/>
        <v>0</v>
      </c>
      <c r="O1138" s="14">
        <f t="shared" si="726"/>
        <v>0</v>
      </c>
      <c r="P1138" s="14">
        <f t="shared" si="703"/>
        <v>0</v>
      </c>
      <c r="Q1138" s="14">
        <f t="shared" si="703"/>
        <v>0</v>
      </c>
      <c r="R1138" s="14">
        <f t="shared" si="703"/>
        <v>0</v>
      </c>
      <c r="S1138" s="14">
        <f t="shared" ref="S1138:U1138" si="727">S1152+S1166+S1180+S1194+S1208+S1222+S1236+S1278+S1292+S1306+S1320</f>
        <v>0</v>
      </c>
      <c r="T1138" s="14">
        <f t="shared" si="727"/>
        <v>0</v>
      </c>
      <c r="U1138" s="14">
        <f t="shared" si="727"/>
        <v>0</v>
      </c>
      <c r="V1138" s="14">
        <f t="shared" si="703"/>
        <v>0</v>
      </c>
      <c r="W1138" s="14">
        <f t="shared" si="703"/>
        <v>0</v>
      </c>
      <c r="X1138" s="14">
        <f t="shared" si="703"/>
        <v>0</v>
      </c>
      <c r="Y1138" s="2"/>
      <c r="Z1138" s="2"/>
    </row>
    <row r="1139" spans="1:26" ht="16.5" thickTop="1" thickBot="1">
      <c r="A1139" s="13" t="str">
        <f t="shared" si="699"/>
        <v>b</v>
      </c>
      <c r="B1139" s="3" t="s">
        <v>0</v>
      </c>
      <c r="C1139" s="10" t="s">
        <v>18</v>
      </c>
      <c r="D1139" s="14">
        <f t="shared" si="703"/>
        <v>0</v>
      </c>
      <c r="E1139" s="14">
        <f t="shared" si="703"/>
        <v>0</v>
      </c>
      <c r="F1139" s="14">
        <f t="shared" si="703"/>
        <v>0</v>
      </c>
      <c r="G1139" s="14">
        <f t="shared" si="703"/>
        <v>0</v>
      </c>
      <c r="H1139" s="14">
        <f t="shared" si="703"/>
        <v>0</v>
      </c>
      <c r="I1139" s="14">
        <f t="shared" si="703"/>
        <v>0</v>
      </c>
      <c r="J1139" s="14">
        <f t="shared" si="703"/>
        <v>0</v>
      </c>
      <c r="K1139" s="14">
        <f t="shared" si="703"/>
        <v>0</v>
      </c>
      <c r="L1139" s="14">
        <f t="shared" si="703"/>
        <v>0</v>
      </c>
      <c r="M1139" s="14">
        <f t="shared" ref="M1139:O1139" si="728">M1153+M1167+M1181+M1195+M1209+M1223+M1237+M1279+M1293+M1307+M1321</f>
        <v>0</v>
      </c>
      <c r="N1139" s="14">
        <f t="shared" si="728"/>
        <v>0</v>
      </c>
      <c r="O1139" s="14">
        <f t="shared" si="728"/>
        <v>0</v>
      </c>
      <c r="P1139" s="14">
        <f t="shared" si="703"/>
        <v>0</v>
      </c>
      <c r="Q1139" s="14">
        <f t="shared" si="703"/>
        <v>0</v>
      </c>
      <c r="R1139" s="14">
        <f t="shared" si="703"/>
        <v>0</v>
      </c>
      <c r="S1139" s="14">
        <f t="shared" ref="S1139:U1139" si="729">S1153+S1167+S1181+S1195+S1209+S1223+S1237+S1279+S1293+S1307+S1321</f>
        <v>0</v>
      </c>
      <c r="T1139" s="14">
        <f t="shared" si="729"/>
        <v>0</v>
      </c>
      <c r="U1139" s="14">
        <f t="shared" si="729"/>
        <v>0</v>
      </c>
      <c r="V1139" s="14">
        <f t="shared" si="703"/>
        <v>0</v>
      </c>
      <c r="W1139" s="14">
        <f t="shared" si="703"/>
        <v>0</v>
      </c>
      <c r="X1139" s="14">
        <f t="shared" si="703"/>
        <v>0</v>
      </c>
      <c r="Y1139" s="2"/>
      <c r="Z1139" s="2"/>
    </row>
    <row r="1140" spans="1:26" ht="16.5" thickTop="1" thickBot="1">
      <c r="A1140" s="13" t="str">
        <f t="shared" si="699"/>
        <v>a</v>
      </c>
      <c r="B1140" s="3" t="s">
        <v>100</v>
      </c>
      <c r="C1140" s="6" t="s">
        <v>171</v>
      </c>
      <c r="D1140" s="14">
        <f t="shared" ref="D1140:D1203" si="730">E1140+F1140</f>
        <v>20550249.960000001</v>
      </c>
      <c r="E1140" s="14">
        <f>E1143+E1152+E1153</f>
        <v>20550249.960000001</v>
      </c>
      <c r="F1140" s="14">
        <f>F1143+F1152+F1153</f>
        <v>0</v>
      </c>
      <c r="G1140" s="14">
        <f t="shared" ref="G1140:G1203" si="731">H1140+I1140</f>
        <v>24000000</v>
      </c>
      <c r="H1140" s="14">
        <f>H1143+H1152+H1153</f>
        <v>24000000</v>
      </c>
      <c r="I1140" s="14">
        <f>I1143+I1152+I1153</f>
        <v>0</v>
      </c>
      <c r="J1140" s="14">
        <f t="shared" ref="J1140:J1203" si="732">K1140+L1140</f>
        <v>24077000</v>
      </c>
      <c r="K1140" s="14">
        <f>K1143+K1152+K1153</f>
        <v>24077000</v>
      </c>
      <c r="L1140" s="14">
        <f>L1143+L1152+L1153</f>
        <v>0</v>
      </c>
      <c r="M1140" s="14">
        <f t="shared" ref="M1140:M1203" si="733">N1140+O1140</f>
        <v>0</v>
      </c>
      <c r="N1140" s="14">
        <f>N1143+N1152+N1153</f>
        <v>0</v>
      </c>
      <c r="O1140" s="14">
        <f>O1143+O1152+O1153</f>
        <v>0</v>
      </c>
      <c r="P1140" s="14">
        <f t="shared" ref="P1140:P1203" si="734">Q1140+R1140</f>
        <v>27457000</v>
      </c>
      <c r="Q1140" s="14">
        <v>27457000</v>
      </c>
      <c r="R1140" s="14">
        <f>R1143+R1152+R1153</f>
        <v>0</v>
      </c>
      <c r="S1140" s="14">
        <f t="shared" ref="S1140:S1203" si="735">T1140+U1140</f>
        <v>0</v>
      </c>
      <c r="T1140" s="14">
        <f>T1143+T1152+T1153</f>
        <v>0</v>
      </c>
      <c r="U1140" s="14">
        <f>U1143+U1152+U1153</f>
        <v>0</v>
      </c>
      <c r="V1140" s="14">
        <f t="shared" ref="V1140:V1203" si="736">W1140+X1140</f>
        <v>0</v>
      </c>
      <c r="W1140" s="14">
        <f>W1143+W1152+W1153</f>
        <v>0</v>
      </c>
      <c r="X1140" s="14">
        <f>X1143+X1152+X1153</f>
        <v>0</v>
      </c>
      <c r="Y1140" s="5" t="s">
        <v>135</v>
      </c>
      <c r="Z1140" s="5" t="s">
        <v>151</v>
      </c>
    </row>
    <row r="1141" spans="1:26" s="8" customFormat="1" ht="16.5" thickTop="1" thickBot="1">
      <c r="A1141" s="13" t="str">
        <f t="shared" si="699"/>
        <v>b</v>
      </c>
      <c r="B1141" s="3"/>
      <c r="C1141" s="9" t="s">
        <v>12</v>
      </c>
      <c r="D1141" s="15">
        <f t="shared" si="730"/>
        <v>0</v>
      </c>
      <c r="E1141" s="15">
        <v>0</v>
      </c>
      <c r="F1141" s="15">
        <v>0</v>
      </c>
      <c r="G1141" s="15">
        <f t="shared" si="731"/>
        <v>0</v>
      </c>
      <c r="H1141" s="15">
        <v>0</v>
      </c>
      <c r="I1141" s="15">
        <v>0</v>
      </c>
      <c r="J1141" s="15">
        <f t="shared" si="732"/>
        <v>0</v>
      </c>
      <c r="K1141" s="15">
        <v>0</v>
      </c>
      <c r="L1141" s="15">
        <v>0</v>
      </c>
      <c r="M1141" s="15">
        <f t="shared" si="733"/>
        <v>0</v>
      </c>
      <c r="N1141" s="15">
        <v>0</v>
      </c>
      <c r="O1141" s="15">
        <v>0</v>
      </c>
      <c r="P1141" s="15">
        <f t="shared" si="734"/>
        <v>0</v>
      </c>
      <c r="Q1141" s="15">
        <v>0</v>
      </c>
      <c r="R1141" s="15">
        <v>0</v>
      </c>
      <c r="S1141" s="15">
        <f t="shared" si="735"/>
        <v>0</v>
      </c>
      <c r="T1141" s="15">
        <v>0</v>
      </c>
      <c r="U1141" s="15">
        <v>0</v>
      </c>
      <c r="V1141" s="15">
        <f t="shared" si="736"/>
        <v>0</v>
      </c>
      <c r="W1141" s="15">
        <v>0</v>
      </c>
      <c r="X1141" s="15">
        <v>0</v>
      </c>
      <c r="Y1141" s="5"/>
      <c r="Z1141" s="5"/>
    </row>
    <row r="1142" spans="1:26" s="8" customFormat="1" ht="16.5" thickTop="1" thickBot="1">
      <c r="A1142" s="13" t="str">
        <f t="shared" si="699"/>
        <v>b</v>
      </c>
      <c r="B1142" s="3"/>
      <c r="C1142" s="9" t="s">
        <v>13</v>
      </c>
      <c r="D1142" s="15">
        <f t="shared" si="730"/>
        <v>0</v>
      </c>
      <c r="E1142" s="15">
        <v>0</v>
      </c>
      <c r="F1142" s="15">
        <v>0</v>
      </c>
      <c r="G1142" s="15">
        <f t="shared" si="731"/>
        <v>0</v>
      </c>
      <c r="H1142" s="15">
        <v>0</v>
      </c>
      <c r="I1142" s="15">
        <v>0</v>
      </c>
      <c r="J1142" s="15">
        <f t="shared" si="732"/>
        <v>0</v>
      </c>
      <c r="K1142" s="15">
        <v>0</v>
      </c>
      <c r="L1142" s="15">
        <v>0</v>
      </c>
      <c r="M1142" s="15">
        <f t="shared" si="733"/>
        <v>0</v>
      </c>
      <c r="N1142" s="15">
        <v>0</v>
      </c>
      <c r="O1142" s="15">
        <v>0</v>
      </c>
      <c r="P1142" s="15">
        <f t="shared" si="734"/>
        <v>0</v>
      </c>
      <c r="Q1142" s="15">
        <v>0</v>
      </c>
      <c r="R1142" s="15">
        <v>0</v>
      </c>
      <c r="S1142" s="15">
        <f t="shared" si="735"/>
        <v>0</v>
      </c>
      <c r="T1142" s="15">
        <v>0</v>
      </c>
      <c r="U1142" s="15">
        <v>0</v>
      </c>
      <c r="V1142" s="15">
        <f t="shared" si="736"/>
        <v>0</v>
      </c>
      <c r="W1142" s="15">
        <v>0</v>
      </c>
      <c r="X1142" s="15">
        <v>0</v>
      </c>
      <c r="Y1142" s="5"/>
      <c r="Z1142" s="5"/>
    </row>
    <row r="1143" spans="1:26" ht="16.5" thickTop="1" thickBot="1">
      <c r="A1143" s="13" t="str">
        <f t="shared" si="699"/>
        <v>a</v>
      </c>
      <c r="B1143" s="3" t="s">
        <v>0</v>
      </c>
      <c r="C1143" s="10" t="s">
        <v>14</v>
      </c>
      <c r="D1143" s="16">
        <f t="shared" si="730"/>
        <v>20550249.960000001</v>
      </c>
      <c r="E1143" s="16">
        <f>E1144+E1145+E1146+E1147+E1148+E1149</f>
        <v>20550249.960000001</v>
      </c>
      <c r="F1143" s="16">
        <f>F1144+F1145+F1146+F1147+F1148+F1149</f>
        <v>0</v>
      </c>
      <c r="G1143" s="16">
        <f t="shared" si="731"/>
        <v>24000000</v>
      </c>
      <c r="H1143" s="16">
        <f>H1144+H1145+H1146+H1147+H1148+H1149</f>
        <v>24000000</v>
      </c>
      <c r="I1143" s="16">
        <f>I1144+I1145+I1146+I1147+I1148+I1149</f>
        <v>0</v>
      </c>
      <c r="J1143" s="16">
        <f t="shared" si="732"/>
        <v>24077000</v>
      </c>
      <c r="K1143" s="16">
        <f>K1144+K1145+K1146+K1147+K1148+K1149</f>
        <v>24077000</v>
      </c>
      <c r="L1143" s="16">
        <f>L1144+L1145+L1146+L1147+L1148+L1149</f>
        <v>0</v>
      </c>
      <c r="M1143" s="16">
        <f t="shared" si="733"/>
        <v>0</v>
      </c>
      <c r="N1143" s="16">
        <f>N1144+N1145+N1146+N1147+N1148+N1149</f>
        <v>0</v>
      </c>
      <c r="O1143" s="16">
        <f>O1144+O1145+O1146+O1147+O1148+O1149</f>
        <v>0</v>
      </c>
      <c r="P1143" s="16">
        <f t="shared" si="734"/>
        <v>0</v>
      </c>
      <c r="Q1143" s="16">
        <f>Q1144+Q1145+Q1146+Q1147+Q1148+Q1149</f>
        <v>0</v>
      </c>
      <c r="R1143" s="16">
        <f>R1144+R1145+R1146+R1147+R1148+R1149</f>
        <v>0</v>
      </c>
      <c r="S1143" s="16">
        <f t="shared" si="735"/>
        <v>0</v>
      </c>
      <c r="T1143" s="16">
        <f>T1144+T1145+T1146+T1147+T1148+T1149</f>
        <v>0</v>
      </c>
      <c r="U1143" s="16">
        <f>U1144+U1145+U1146+U1147+U1148+U1149</f>
        <v>0</v>
      </c>
      <c r="V1143" s="16">
        <f t="shared" si="736"/>
        <v>0</v>
      </c>
      <c r="W1143" s="16">
        <f>W1144+W1145+W1146+W1147+W1148+W1149</f>
        <v>0</v>
      </c>
      <c r="X1143" s="16">
        <f>X1144+X1145+X1146+X1147+X1148+X1149</f>
        <v>0</v>
      </c>
      <c r="Y1143" s="2"/>
      <c r="Z1143" s="2"/>
    </row>
    <row r="1144" spans="1:26" s="8" customFormat="1" ht="16.5" thickTop="1" thickBot="1">
      <c r="A1144" s="13" t="str">
        <f t="shared" si="699"/>
        <v>b</v>
      </c>
      <c r="B1144" s="3"/>
      <c r="C1144" s="4" t="s">
        <v>182</v>
      </c>
      <c r="D1144" s="17">
        <f t="shared" si="730"/>
        <v>0</v>
      </c>
      <c r="E1144" s="17"/>
      <c r="F1144" s="17"/>
      <c r="G1144" s="17">
        <f t="shared" si="731"/>
        <v>0</v>
      </c>
      <c r="H1144" s="17"/>
      <c r="I1144" s="17"/>
      <c r="J1144" s="17">
        <f t="shared" si="732"/>
        <v>0</v>
      </c>
      <c r="K1144" s="17"/>
      <c r="L1144" s="17"/>
      <c r="M1144" s="17">
        <f t="shared" si="733"/>
        <v>0</v>
      </c>
      <c r="N1144" s="17"/>
      <c r="O1144" s="17"/>
      <c r="P1144" s="17">
        <f t="shared" si="734"/>
        <v>0</v>
      </c>
      <c r="Q1144" s="17"/>
      <c r="R1144" s="17"/>
      <c r="S1144" s="17">
        <f t="shared" si="735"/>
        <v>0</v>
      </c>
      <c r="T1144" s="17"/>
      <c r="U1144" s="17"/>
      <c r="V1144" s="17">
        <f t="shared" si="736"/>
        <v>0</v>
      </c>
      <c r="W1144" s="17"/>
      <c r="X1144" s="17"/>
      <c r="Y1144" s="2"/>
      <c r="Z1144" s="2"/>
    </row>
    <row r="1145" spans="1:26" s="8" customFormat="1" ht="16.5" thickTop="1" thickBot="1">
      <c r="A1145" s="13" t="str">
        <f t="shared" si="699"/>
        <v>b</v>
      </c>
      <c r="B1145" s="3"/>
      <c r="C1145" s="4" t="s">
        <v>133</v>
      </c>
      <c r="D1145" s="17">
        <f t="shared" si="730"/>
        <v>0</v>
      </c>
      <c r="E1145" s="17"/>
      <c r="F1145" s="17"/>
      <c r="G1145" s="17">
        <f t="shared" si="731"/>
        <v>0</v>
      </c>
      <c r="H1145" s="17"/>
      <c r="I1145" s="17"/>
      <c r="J1145" s="17">
        <f t="shared" si="732"/>
        <v>0</v>
      </c>
      <c r="K1145" s="17"/>
      <c r="L1145" s="17"/>
      <c r="M1145" s="17">
        <f t="shared" si="733"/>
        <v>0</v>
      </c>
      <c r="N1145" s="17"/>
      <c r="O1145" s="17"/>
      <c r="P1145" s="17">
        <f t="shared" si="734"/>
        <v>0</v>
      </c>
      <c r="Q1145" s="17"/>
      <c r="R1145" s="17"/>
      <c r="S1145" s="17">
        <f t="shared" si="735"/>
        <v>0</v>
      </c>
      <c r="T1145" s="17"/>
      <c r="U1145" s="17"/>
      <c r="V1145" s="17">
        <f t="shared" si="736"/>
        <v>0</v>
      </c>
      <c r="W1145" s="17"/>
      <c r="X1145" s="17"/>
      <c r="Y1145" s="2"/>
      <c r="Z1145" s="2"/>
    </row>
    <row r="1146" spans="1:26" s="8" customFormat="1" ht="16.5" thickTop="1" thickBot="1">
      <c r="A1146" s="13" t="str">
        <f t="shared" si="699"/>
        <v>b</v>
      </c>
      <c r="B1146" s="3"/>
      <c r="C1146" s="4" t="s">
        <v>132</v>
      </c>
      <c r="D1146" s="17">
        <f t="shared" si="730"/>
        <v>0</v>
      </c>
      <c r="E1146" s="17"/>
      <c r="F1146" s="17"/>
      <c r="G1146" s="17">
        <f t="shared" si="731"/>
        <v>0</v>
      </c>
      <c r="H1146" s="17"/>
      <c r="I1146" s="17"/>
      <c r="J1146" s="17">
        <f t="shared" si="732"/>
        <v>0</v>
      </c>
      <c r="K1146" s="17"/>
      <c r="L1146" s="17"/>
      <c r="M1146" s="17">
        <f t="shared" si="733"/>
        <v>0</v>
      </c>
      <c r="N1146" s="17"/>
      <c r="O1146" s="17"/>
      <c r="P1146" s="17">
        <f t="shared" si="734"/>
        <v>0</v>
      </c>
      <c r="Q1146" s="17"/>
      <c r="R1146" s="17"/>
      <c r="S1146" s="17">
        <f t="shared" si="735"/>
        <v>0</v>
      </c>
      <c r="T1146" s="17"/>
      <c r="U1146" s="17"/>
      <c r="V1146" s="17">
        <f t="shared" si="736"/>
        <v>0</v>
      </c>
      <c r="W1146" s="17"/>
      <c r="X1146" s="17"/>
      <c r="Y1146" s="2"/>
      <c r="Z1146" s="2"/>
    </row>
    <row r="1147" spans="1:26" s="8" customFormat="1" ht="16.5" thickTop="1" thickBot="1">
      <c r="A1147" s="13" t="str">
        <f t="shared" si="699"/>
        <v>b</v>
      </c>
      <c r="B1147" s="3"/>
      <c r="C1147" s="4" t="s">
        <v>148</v>
      </c>
      <c r="D1147" s="17">
        <f t="shared" si="730"/>
        <v>0</v>
      </c>
      <c r="E1147" s="17"/>
      <c r="F1147" s="17"/>
      <c r="G1147" s="17">
        <f t="shared" si="731"/>
        <v>0</v>
      </c>
      <c r="H1147" s="17"/>
      <c r="I1147" s="17"/>
      <c r="J1147" s="17">
        <f t="shared" si="732"/>
        <v>0</v>
      </c>
      <c r="K1147" s="17"/>
      <c r="L1147" s="17"/>
      <c r="M1147" s="17">
        <f t="shared" si="733"/>
        <v>0</v>
      </c>
      <c r="N1147" s="17"/>
      <c r="O1147" s="17"/>
      <c r="P1147" s="17">
        <f t="shared" si="734"/>
        <v>0</v>
      </c>
      <c r="Q1147" s="17"/>
      <c r="R1147" s="17"/>
      <c r="S1147" s="17">
        <f t="shared" si="735"/>
        <v>0</v>
      </c>
      <c r="T1147" s="17"/>
      <c r="U1147" s="17"/>
      <c r="V1147" s="17">
        <f t="shared" si="736"/>
        <v>0</v>
      </c>
      <c r="W1147" s="17"/>
      <c r="X1147" s="17"/>
      <c r="Y1147" s="2"/>
      <c r="Z1147" s="2"/>
    </row>
    <row r="1148" spans="1:26" ht="16.5" thickTop="1" thickBot="1">
      <c r="A1148" s="13" t="str">
        <f t="shared" si="699"/>
        <v>a</v>
      </c>
      <c r="B1148" s="3" t="s">
        <v>0</v>
      </c>
      <c r="C1148" s="4" t="s">
        <v>134</v>
      </c>
      <c r="D1148" s="17">
        <f t="shared" si="730"/>
        <v>20550249.960000001</v>
      </c>
      <c r="E1148" s="17">
        <v>20550249.960000001</v>
      </c>
      <c r="F1148" s="17"/>
      <c r="G1148" s="17">
        <f t="shared" si="731"/>
        <v>24000000</v>
      </c>
      <c r="H1148" s="17">
        <v>24000000</v>
      </c>
      <c r="I1148" s="17"/>
      <c r="J1148" s="17">
        <f t="shared" si="732"/>
        <v>24077000</v>
      </c>
      <c r="K1148" s="17">
        <v>24077000</v>
      </c>
      <c r="L1148" s="17"/>
      <c r="M1148" s="17">
        <f t="shared" si="733"/>
        <v>0</v>
      </c>
      <c r="N1148" s="17"/>
      <c r="O1148" s="17"/>
      <c r="P1148" s="17">
        <f t="shared" si="734"/>
        <v>0</v>
      </c>
      <c r="Q1148" s="17"/>
      <c r="R1148" s="17"/>
      <c r="S1148" s="17">
        <f t="shared" si="735"/>
        <v>0</v>
      </c>
      <c r="T1148" s="17"/>
      <c r="U1148" s="17"/>
      <c r="V1148" s="17">
        <f t="shared" si="736"/>
        <v>0</v>
      </c>
      <c r="W1148" s="17"/>
      <c r="X1148" s="17"/>
      <c r="Y1148" s="2"/>
      <c r="Z1148" s="2"/>
    </row>
    <row r="1149" spans="1:26" s="8" customFormat="1" ht="16.5" thickTop="1" thickBot="1">
      <c r="A1149" s="13" t="str">
        <f t="shared" si="699"/>
        <v>b</v>
      </c>
      <c r="B1149" s="3"/>
      <c r="C1149" s="4" t="s">
        <v>129</v>
      </c>
      <c r="D1149" s="17">
        <f t="shared" si="730"/>
        <v>0</v>
      </c>
      <c r="E1149" s="17">
        <f>E1150+E1151</f>
        <v>0</v>
      </c>
      <c r="F1149" s="17">
        <f>F1150+F1151</f>
        <v>0</v>
      </c>
      <c r="G1149" s="17">
        <f t="shared" si="731"/>
        <v>0</v>
      </c>
      <c r="H1149" s="17">
        <f>H1150+H1151</f>
        <v>0</v>
      </c>
      <c r="I1149" s="17">
        <f>I1150+I1151</f>
        <v>0</v>
      </c>
      <c r="J1149" s="17">
        <f t="shared" si="732"/>
        <v>0</v>
      </c>
      <c r="K1149" s="17">
        <f>K1150+K1151</f>
        <v>0</v>
      </c>
      <c r="L1149" s="17">
        <f>L1150+L1151</f>
        <v>0</v>
      </c>
      <c r="M1149" s="17">
        <f t="shared" si="733"/>
        <v>0</v>
      </c>
      <c r="N1149" s="17">
        <f>N1150+N1151</f>
        <v>0</v>
      </c>
      <c r="O1149" s="17">
        <f>O1150+O1151</f>
        <v>0</v>
      </c>
      <c r="P1149" s="17">
        <f t="shared" si="734"/>
        <v>0</v>
      </c>
      <c r="Q1149" s="17">
        <f>Q1150+Q1151</f>
        <v>0</v>
      </c>
      <c r="R1149" s="17">
        <f>R1150+R1151</f>
        <v>0</v>
      </c>
      <c r="S1149" s="17">
        <f t="shared" si="735"/>
        <v>0</v>
      </c>
      <c r="T1149" s="17">
        <f>T1150+T1151</f>
        <v>0</v>
      </c>
      <c r="U1149" s="17">
        <f>U1150+U1151</f>
        <v>0</v>
      </c>
      <c r="V1149" s="17">
        <f t="shared" si="736"/>
        <v>0</v>
      </c>
      <c r="W1149" s="17">
        <f>W1150+W1151</f>
        <v>0</v>
      </c>
      <c r="X1149" s="17">
        <f>X1150+X1151</f>
        <v>0</v>
      </c>
      <c r="Y1149" s="2"/>
      <c r="Z1149" s="2"/>
    </row>
    <row r="1150" spans="1:26" s="8" customFormat="1" ht="27" thickTop="1" thickBot="1">
      <c r="A1150" s="13" t="str">
        <f t="shared" si="699"/>
        <v>b</v>
      </c>
      <c r="B1150" s="3"/>
      <c r="C1150" s="11" t="s">
        <v>15</v>
      </c>
      <c r="D1150" s="19">
        <f t="shared" si="730"/>
        <v>0</v>
      </c>
      <c r="E1150" s="19"/>
      <c r="F1150" s="19"/>
      <c r="G1150" s="19">
        <f t="shared" si="731"/>
        <v>0</v>
      </c>
      <c r="H1150" s="19"/>
      <c r="I1150" s="19"/>
      <c r="J1150" s="19">
        <f t="shared" si="732"/>
        <v>0</v>
      </c>
      <c r="K1150" s="19"/>
      <c r="L1150" s="19"/>
      <c r="M1150" s="19">
        <f t="shared" si="733"/>
        <v>0</v>
      </c>
      <c r="N1150" s="19"/>
      <c r="O1150" s="19"/>
      <c r="P1150" s="19">
        <f t="shared" si="734"/>
        <v>0</v>
      </c>
      <c r="Q1150" s="19"/>
      <c r="R1150" s="19"/>
      <c r="S1150" s="19">
        <f t="shared" si="735"/>
        <v>0</v>
      </c>
      <c r="T1150" s="19"/>
      <c r="U1150" s="19"/>
      <c r="V1150" s="19">
        <f t="shared" si="736"/>
        <v>0</v>
      </c>
      <c r="W1150" s="19"/>
      <c r="X1150" s="19"/>
      <c r="Y1150" s="2"/>
      <c r="Z1150" s="2"/>
    </row>
    <row r="1151" spans="1:26" s="8" customFormat="1" ht="27" thickTop="1" thickBot="1">
      <c r="A1151" s="13" t="str">
        <f t="shared" si="699"/>
        <v>b</v>
      </c>
      <c r="B1151" s="3"/>
      <c r="C1151" s="11" t="s">
        <v>16</v>
      </c>
      <c r="D1151" s="19">
        <f t="shared" si="730"/>
        <v>0</v>
      </c>
      <c r="E1151" s="19"/>
      <c r="F1151" s="19"/>
      <c r="G1151" s="19">
        <f t="shared" si="731"/>
        <v>0</v>
      </c>
      <c r="H1151" s="19"/>
      <c r="I1151" s="19"/>
      <c r="J1151" s="19">
        <f t="shared" si="732"/>
        <v>0</v>
      </c>
      <c r="K1151" s="19"/>
      <c r="L1151" s="19"/>
      <c r="M1151" s="19">
        <f t="shared" si="733"/>
        <v>0</v>
      </c>
      <c r="N1151" s="19"/>
      <c r="O1151" s="19"/>
      <c r="P1151" s="19">
        <f t="shared" si="734"/>
        <v>0</v>
      </c>
      <c r="Q1151" s="19"/>
      <c r="R1151" s="19"/>
      <c r="S1151" s="19">
        <f t="shared" si="735"/>
        <v>0</v>
      </c>
      <c r="T1151" s="19"/>
      <c r="U1151" s="19"/>
      <c r="V1151" s="19">
        <f t="shared" si="736"/>
        <v>0</v>
      </c>
      <c r="W1151" s="19"/>
      <c r="X1151" s="19"/>
      <c r="Y1151" s="2"/>
      <c r="Z1151" s="2"/>
    </row>
    <row r="1152" spans="1:26" s="8" customFormat="1" ht="16.5" thickTop="1" thickBot="1">
      <c r="A1152" s="13" t="str">
        <f t="shared" si="699"/>
        <v>b</v>
      </c>
      <c r="B1152" s="3"/>
      <c r="C1152" s="10" t="s">
        <v>17</v>
      </c>
      <c r="D1152" s="16">
        <f t="shared" si="730"/>
        <v>0</v>
      </c>
      <c r="E1152" s="16">
        <v>0</v>
      </c>
      <c r="F1152" s="16">
        <v>0</v>
      </c>
      <c r="G1152" s="16">
        <f t="shared" si="731"/>
        <v>0</v>
      </c>
      <c r="H1152" s="16">
        <v>0</v>
      </c>
      <c r="I1152" s="16">
        <v>0</v>
      </c>
      <c r="J1152" s="16">
        <f t="shared" si="732"/>
        <v>0</v>
      </c>
      <c r="K1152" s="16">
        <v>0</v>
      </c>
      <c r="L1152" s="16">
        <v>0</v>
      </c>
      <c r="M1152" s="16">
        <f t="shared" si="733"/>
        <v>0</v>
      </c>
      <c r="N1152" s="16">
        <v>0</v>
      </c>
      <c r="O1152" s="16">
        <v>0</v>
      </c>
      <c r="P1152" s="16">
        <f t="shared" si="734"/>
        <v>0</v>
      </c>
      <c r="Q1152" s="16">
        <v>0</v>
      </c>
      <c r="R1152" s="16">
        <v>0</v>
      </c>
      <c r="S1152" s="16">
        <f t="shared" si="735"/>
        <v>0</v>
      </c>
      <c r="T1152" s="16">
        <v>0</v>
      </c>
      <c r="U1152" s="16">
        <v>0</v>
      </c>
      <c r="V1152" s="16">
        <f t="shared" si="736"/>
        <v>0</v>
      </c>
      <c r="W1152" s="16">
        <v>0</v>
      </c>
      <c r="X1152" s="16">
        <v>0</v>
      </c>
      <c r="Y1152" s="2"/>
      <c r="Z1152" s="2"/>
    </row>
    <row r="1153" spans="1:26" s="8" customFormat="1" ht="16.5" thickTop="1" thickBot="1">
      <c r="A1153" s="13" t="str">
        <f t="shared" si="699"/>
        <v>b</v>
      </c>
      <c r="B1153" s="3"/>
      <c r="C1153" s="10" t="s">
        <v>18</v>
      </c>
      <c r="D1153" s="16">
        <f t="shared" si="730"/>
        <v>0</v>
      </c>
      <c r="E1153" s="16">
        <v>0</v>
      </c>
      <c r="F1153" s="16">
        <v>0</v>
      </c>
      <c r="G1153" s="16">
        <f t="shared" si="731"/>
        <v>0</v>
      </c>
      <c r="H1153" s="16">
        <v>0</v>
      </c>
      <c r="I1153" s="16">
        <v>0</v>
      </c>
      <c r="J1153" s="16">
        <f t="shared" si="732"/>
        <v>0</v>
      </c>
      <c r="K1153" s="16">
        <v>0</v>
      </c>
      <c r="L1153" s="16">
        <v>0</v>
      </c>
      <c r="M1153" s="16">
        <f t="shared" si="733"/>
        <v>0</v>
      </c>
      <c r="N1153" s="16">
        <v>0</v>
      </c>
      <c r="O1153" s="16">
        <v>0</v>
      </c>
      <c r="P1153" s="16">
        <f t="shared" si="734"/>
        <v>0</v>
      </c>
      <c r="Q1153" s="16">
        <v>0</v>
      </c>
      <c r="R1153" s="16">
        <v>0</v>
      </c>
      <c r="S1153" s="16">
        <f t="shared" si="735"/>
        <v>0</v>
      </c>
      <c r="T1153" s="16">
        <v>0</v>
      </c>
      <c r="U1153" s="16">
        <v>0</v>
      </c>
      <c r="V1153" s="16">
        <f t="shared" si="736"/>
        <v>0</v>
      </c>
      <c r="W1153" s="16">
        <v>0</v>
      </c>
      <c r="X1153" s="16">
        <v>0</v>
      </c>
      <c r="Y1153" s="2"/>
      <c r="Z1153" s="2"/>
    </row>
    <row r="1154" spans="1:26" ht="16.5" thickTop="1" thickBot="1">
      <c r="A1154" s="13" t="str">
        <f t="shared" si="699"/>
        <v>a</v>
      </c>
      <c r="B1154" s="3" t="s">
        <v>101</v>
      </c>
      <c r="C1154" s="6" t="s">
        <v>170</v>
      </c>
      <c r="D1154" s="14">
        <f t="shared" si="730"/>
        <v>11290399.460000001</v>
      </c>
      <c r="E1154" s="14">
        <f>E1157+E1166+E1167</f>
        <v>11290399.460000001</v>
      </c>
      <c r="F1154" s="14">
        <f>F1157+F1166+F1167</f>
        <v>0</v>
      </c>
      <c r="G1154" s="14">
        <f t="shared" si="731"/>
        <v>13500000</v>
      </c>
      <c r="H1154" s="14">
        <f>H1157+H1166+H1167</f>
        <v>13500000</v>
      </c>
      <c r="I1154" s="14">
        <f>I1157+I1166+I1167</f>
        <v>0</v>
      </c>
      <c r="J1154" s="14">
        <f t="shared" si="732"/>
        <v>13500000</v>
      </c>
      <c r="K1154" s="14">
        <f>K1157+K1166+K1167</f>
        <v>13500000</v>
      </c>
      <c r="L1154" s="14">
        <f>L1157+L1166+L1167</f>
        <v>0</v>
      </c>
      <c r="M1154" s="14">
        <f t="shared" si="733"/>
        <v>0</v>
      </c>
      <c r="N1154" s="14">
        <f>N1157+N1166+N1167</f>
        <v>0</v>
      </c>
      <c r="O1154" s="14">
        <f>O1157+O1166+O1167</f>
        <v>0</v>
      </c>
      <c r="P1154" s="14">
        <f t="shared" si="734"/>
        <v>15000000</v>
      </c>
      <c r="Q1154" s="14">
        <v>15000000</v>
      </c>
      <c r="R1154" s="14">
        <f>R1157+R1166+R1167</f>
        <v>0</v>
      </c>
      <c r="S1154" s="14">
        <f t="shared" si="735"/>
        <v>0</v>
      </c>
      <c r="T1154" s="14">
        <f>T1157+T1166+T1167</f>
        <v>0</v>
      </c>
      <c r="U1154" s="14">
        <f>U1157+U1166+U1167</f>
        <v>0</v>
      </c>
      <c r="V1154" s="14">
        <f t="shared" si="736"/>
        <v>0</v>
      </c>
      <c r="W1154" s="14">
        <f>W1157+W1166+W1167</f>
        <v>0</v>
      </c>
      <c r="X1154" s="14">
        <f>X1157+X1166+X1167</f>
        <v>0</v>
      </c>
      <c r="Y1154" s="5" t="s">
        <v>135</v>
      </c>
      <c r="Z1154" s="5" t="s">
        <v>166</v>
      </c>
    </row>
    <row r="1155" spans="1:26" s="8" customFormat="1" ht="16.5" thickTop="1" thickBot="1">
      <c r="A1155" s="13" t="str">
        <f t="shared" si="699"/>
        <v>b</v>
      </c>
      <c r="B1155" s="3"/>
      <c r="C1155" s="9" t="s">
        <v>12</v>
      </c>
      <c r="D1155" s="15">
        <f t="shared" si="730"/>
        <v>0</v>
      </c>
      <c r="E1155" s="15">
        <v>0</v>
      </c>
      <c r="F1155" s="15">
        <v>0</v>
      </c>
      <c r="G1155" s="15">
        <f t="shared" si="731"/>
        <v>0</v>
      </c>
      <c r="H1155" s="15">
        <v>0</v>
      </c>
      <c r="I1155" s="15">
        <v>0</v>
      </c>
      <c r="J1155" s="15">
        <f t="shared" si="732"/>
        <v>0</v>
      </c>
      <c r="K1155" s="15">
        <v>0</v>
      </c>
      <c r="L1155" s="15">
        <v>0</v>
      </c>
      <c r="M1155" s="15">
        <f t="shared" si="733"/>
        <v>0</v>
      </c>
      <c r="N1155" s="15">
        <v>0</v>
      </c>
      <c r="O1155" s="15">
        <v>0</v>
      </c>
      <c r="P1155" s="15">
        <f t="shared" si="734"/>
        <v>0</v>
      </c>
      <c r="Q1155" s="15">
        <v>0</v>
      </c>
      <c r="R1155" s="15">
        <v>0</v>
      </c>
      <c r="S1155" s="15">
        <f t="shared" si="735"/>
        <v>0</v>
      </c>
      <c r="T1155" s="15">
        <v>0</v>
      </c>
      <c r="U1155" s="15">
        <v>0</v>
      </c>
      <c r="V1155" s="15">
        <f t="shared" si="736"/>
        <v>0</v>
      </c>
      <c r="W1155" s="15">
        <v>0</v>
      </c>
      <c r="X1155" s="15">
        <v>0</v>
      </c>
      <c r="Y1155" s="5"/>
      <c r="Z1155" s="5"/>
    </row>
    <row r="1156" spans="1:26" s="8" customFormat="1" ht="16.5" thickTop="1" thickBot="1">
      <c r="A1156" s="13" t="str">
        <f t="shared" si="699"/>
        <v>b</v>
      </c>
      <c r="B1156" s="3"/>
      <c r="C1156" s="9" t="s">
        <v>13</v>
      </c>
      <c r="D1156" s="15">
        <f t="shared" si="730"/>
        <v>0</v>
      </c>
      <c r="E1156" s="15">
        <v>0</v>
      </c>
      <c r="F1156" s="15">
        <v>0</v>
      </c>
      <c r="G1156" s="15">
        <f t="shared" si="731"/>
        <v>0</v>
      </c>
      <c r="H1156" s="15">
        <v>0</v>
      </c>
      <c r="I1156" s="15">
        <v>0</v>
      </c>
      <c r="J1156" s="15">
        <f t="shared" si="732"/>
        <v>0</v>
      </c>
      <c r="K1156" s="15">
        <v>0</v>
      </c>
      <c r="L1156" s="15">
        <v>0</v>
      </c>
      <c r="M1156" s="15">
        <f t="shared" si="733"/>
        <v>0</v>
      </c>
      <c r="N1156" s="15">
        <v>0</v>
      </c>
      <c r="O1156" s="15">
        <v>0</v>
      </c>
      <c r="P1156" s="15">
        <f t="shared" si="734"/>
        <v>0</v>
      </c>
      <c r="Q1156" s="15">
        <v>0</v>
      </c>
      <c r="R1156" s="15">
        <v>0</v>
      </c>
      <c r="S1156" s="15">
        <f t="shared" si="735"/>
        <v>0</v>
      </c>
      <c r="T1156" s="15">
        <v>0</v>
      </c>
      <c r="U1156" s="15">
        <v>0</v>
      </c>
      <c r="V1156" s="15">
        <f t="shared" si="736"/>
        <v>0</v>
      </c>
      <c r="W1156" s="15">
        <v>0</v>
      </c>
      <c r="X1156" s="15">
        <v>0</v>
      </c>
      <c r="Y1156" s="5"/>
      <c r="Z1156" s="5"/>
    </row>
    <row r="1157" spans="1:26" ht="16.5" thickTop="1" thickBot="1">
      <c r="A1157" s="13" t="str">
        <f t="shared" si="699"/>
        <v>a</v>
      </c>
      <c r="B1157" s="3" t="s">
        <v>0</v>
      </c>
      <c r="C1157" s="10" t="s">
        <v>14</v>
      </c>
      <c r="D1157" s="16">
        <f t="shared" si="730"/>
        <v>11290399.460000001</v>
      </c>
      <c r="E1157" s="16">
        <f>E1158+E1159+E1160+E1161+E1162+E1163</f>
        <v>11290399.460000001</v>
      </c>
      <c r="F1157" s="16">
        <f>F1158+F1159+F1160+F1161+F1162+F1163</f>
        <v>0</v>
      </c>
      <c r="G1157" s="16">
        <f t="shared" si="731"/>
        <v>13500000</v>
      </c>
      <c r="H1157" s="16">
        <f>H1158+H1159+H1160+H1161+H1162+H1163</f>
        <v>13500000</v>
      </c>
      <c r="I1157" s="16">
        <f>I1158+I1159+I1160+I1161+I1162+I1163</f>
        <v>0</v>
      </c>
      <c r="J1157" s="16">
        <f t="shared" si="732"/>
        <v>13500000</v>
      </c>
      <c r="K1157" s="16">
        <f>K1158+K1159+K1160+K1161+K1162+K1163</f>
        <v>13500000</v>
      </c>
      <c r="L1157" s="16">
        <f>L1158+L1159+L1160+L1161+L1162+L1163</f>
        <v>0</v>
      </c>
      <c r="M1157" s="16">
        <f t="shared" si="733"/>
        <v>0</v>
      </c>
      <c r="N1157" s="16">
        <f>N1158+N1159+N1160+N1161+N1162+N1163</f>
        <v>0</v>
      </c>
      <c r="O1157" s="16">
        <f>O1158+O1159+O1160+O1161+O1162+O1163</f>
        <v>0</v>
      </c>
      <c r="P1157" s="16">
        <f t="shared" si="734"/>
        <v>0</v>
      </c>
      <c r="Q1157" s="16">
        <f>Q1158+Q1159+Q1160+Q1161+Q1162+Q1163</f>
        <v>0</v>
      </c>
      <c r="R1157" s="16">
        <f>R1158+R1159+R1160+R1161+R1162+R1163</f>
        <v>0</v>
      </c>
      <c r="S1157" s="16">
        <f t="shared" si="735"/>
        <v>0</v>
      </c>
      <c r="T1157" s="16">
        <f>T1158+T1159+T1160+T1161+T1162+T1163</f>
        <v>0</v>
      </c>
      <c r="U1157" s="16">
        <f>U1158+U1159+U1160+U1161+U1162+U1163</f>
        <v>0</v>
      </c>
      <c r="V1157" s="16">
        <f t="shared" si="736"/>
        <v>0</v>
      </c>
      <c r="W1157" s="16">
        <f>W1158+W1159+W1160+W1161+W1162+W1163</f>
        <v>0</v>
      </c>
      <c r="X1157" s="16">
        <f>X1158+X1159+X1160+X1161+X1162+X1163</f>
        <v>0</v>
      </c>
      <c r="Y1157" s="2"/>
      <c r="Z1157" s="2"/>
    </row>
    <row r="1158" spans="1:26" s="8" customFormat="1" ht="16.5" thickTop="1" thickBot="1">
      <c r="A1158" s="13" t="str">
        <f t="shared" si="699"/>
        <v>b</v>
      </c>
      <c r="B1158" s="3"/>
      <c r="C1158" s="4" t="s">
        <v>182</v>
      </c>
      <c r="D1158" s="17">
        <f t="shared" si="730"/>
        <v>0</v>
      </c>
      <c r="E1158" s="17"/>
      <c r="F1158" s="17"/>
      <c r="G1158" s="17">
        <f t="shared" si="731"/>
        <v>0</v>
      </c>
      <c r="H1158" s="17"/>
      <c r="I1158" s="17"/>
      <c r="J1158" s="17">
        <f t="shared" si="732"/>
        <v>0</v>
      </c>
      <c r="K1158" s="17"/>
      <c r="L1158" s="17"/>
      <c r="M1158" s="17">
        <f t="shared" si="733"/>
        <v>0</v>
      </c>
      <c r="N1158" s="17"/>
      <c r="O1158" s="17"/>
      <c r="P1158" s="17">
        <f t="shared" si="734"/>
        <v>0</v>
      </c>
      <c r="Q1158" s="17"/>
      <c r="R1158" s="17"/>
      <c r="S1158" s="17">
        <f t="shared" si="735"/>
        <v>0</v>
      </c>
      <c r="T1158" s="17"/>
      <c r="U1158" s="17"/>
      <c r="V1158" s="17">
        <f t="shared" si="736"/>
        <v>0</v>
      </c>
      <c r="W1158" s="17"/>
      <c r="X1158" s="17"/>
      <c r="Y1158" s="2"/>
      <c r="Z1158" s="2"/>
    </row>
    <row r="1159" spans="1:26" ht="16.5" thickTop="1" thickBot="1">
      <c r="A1159" s="13" t="str">
        <f t="shared" si="699"/>
        <v>a</v>
      </c>
      <c r="B1159" s="3" t="s">
        <v>0</v>
      </c>
      <c r="C1159" s="4" t="s">
        <v>133</v>
      </c>
      <c r="D1159" s="17">
        <f t="shared" si="730"/>
        <v>204000</v>
      </c>
      <c r="E1159" s="17">
        <v>204000</v>
      </c>
      <c r="F1159" s="17"/>
      <c r="G1159" s="17">
        <f t="shared" si="731"/>
        <v>200000</v>
      </c>
      <c r="H1159" s="17">
        <v>200000</v>
      </c>
      <c r="I1159" s="17"/>
      <c r="J1159" s="17">
        <f t="shared" si="732"/>
        <v>204000</v>
      </c>
      <c r="K1159" s="17">
        <v>204000</v>
      </c>
      <c r="L1159" s="17"/>
      <c r="M1159" s="17">
        <f t="shared" si="733"/>
        <v>0</v>
      </c>
      <c r="N1159" s="17"/>
      <c r="O1159" s="17"/>
      <c r="P1159" s="17">
        <f t="shared" si="734"/>
        <v>0</v>
      </c>
      <c r="Q1159" s="17"/>
      <c r="R1159" s="17"/>
      <c r="S1159" s="17">
        <f t="shared" si="735"/>
        <v>0</v>
      </c>
      <c r="T1159" s="17"/>
      <c r="U1159" s="17"/>
      <c r="V1159" s="17">
        <f t="shared" si="736"/>
        <v>0</v>
      </c>
      <c r="W1159" s="17"/>
      <c r="X1159" s="17"/>
      <c r="Y1159" s="2"/>
      <c r="Z1159" s="2"/>
    </row>
    <row r="1160" spans="1:26" s="8" customFormat="1" ht="16.5" thickTop="1" thickBot="1">
      <c r="A1160" s="13" t="str">
        <f t="shared" si="699"/>
        <v>b</v>
      </c>
      <c r="B1160" s="3"/>
      <c r="C1160" s="4" t="s">
        <v>132</v>
      </c>
      <c r="D1160" s="17">
        <f t="shared" si="730"/>
        <v>0</v>
      </c>
      <c r="E1160" s="17"/>
      <c r="F1160" s="17"/>
      <c r="G1160" s="17">
        <f t="shared" si="731"/>
        <v>0</v>
      </c>
      <c r="H1160" s="17"/>
      <c r="I1160" s="17"/>
      <c r="J1160" s="17">
        <f t="shared" si="732"/>
        <v>0</v>
      </c>
      <c r="K1160" s="17"/>
      <c r="L1160" s="17"/>
      <c r="M1160" s="17">
        <f t="shared" si="733"/>
        <v>0</v>
      </c>
      <c r="N1160" s="17"/>
      <c r="O1160" s="17"/>
      <c r="P1160" s="17">
        <f t="shared" si="734"/>
        <v>0</v>
      </c>
      <c r="Q1160" s="17"/>
      <c r="R1160" s="17"/>
      <c r="S1160" s="17">
        <f t="shared" si="735"/>
        <v>0</v>
      </c>
      <c r="T1160" s="17"/>
      <c r="U1160" s="17"/>
      <c r="V1160" s="17">
        <f t="shared" si="736"/>
        <v>0</v>
      </c>
      <c r="W1160" s="17"/>
      <c r="X1160" s="17"/>
      <c r="Y1160" s="2"/>
      <c r="Z1160" s="2"/>
    </row>
    <row r="1161" spans="1:26" s="8" customFormat="1" ht="16.5" thickTop="1" thickBot="1">
      <c r="A1161" s="13" t="str">
        <f t="shared" si="699"/>
        <v>b</v>
      </c>
      <c r="B1161" s="3"/>
      <c r="C1161" s="4" t="s">
        <v>148</v>
      </c>
      <c r="D1161" s="17">
        <f t="shared" si="730"/>
        <v>0</v>
      </c>
      <c r="E1161" s="17"/>
      <c r="F1161" s="17"/>
      <c r="G1161" s="17">
        <f t="shared" si="731"/>
        <v>0</v>
      </c>
      <c r="H1161" s="17"/>
      <c r="I1161" s="17"/>
      <c r="J1161" s="17">
        <f t="shared" si="732"/>
        <v>0</v>
      </c>
      <c r="K1161" s="17"/>
      <c r="L1161" s="17"/>
      <c r="M1161" s="17">
        <f t="shared" si="733"/>
        <v>0</v>
      </c>
      <c r="N1161" s="17"/>
      <c r="O1161" s="17"/>
      <c r="P1161" s="17">
        <f t="shared" si="734"/>
        <v>0</v>
      </c>
      <c r="Q1161" s="17"/>
      <c r="R1161" s="17"/>
      <c r="S1161" s="17">
        <f t="shared" si="735"/>
        <v>0</v>
      </c>
      <c r="T1161" s="17"/>
      <c r="U1161" s="17"/>
      <c r="V1161" s="17">
        <f t="shared" si="736"/>
        <v>0</v>
      </c>
      <c r="W1161" s="17"/>
      <c r="X1161" s="17"/>
      <c r="Y1161" s="2"/>
      <c r="Z1161" s="2"/>
    </row>
    <row r="1162" spans="1:26" ht="16.5" thickTop="1" thickBot="1">
      <c r="A1162" s="13" t="str">
        <f t="shared" si="699"/>
        <v>a</v>
      </c>
      <c r="B1162" s="3" t="s">
        <v>0</v>
      </c>
      <c r="C1162" s="4" t="s">
        <v>134</v>
      </c>
      <c r="D1162" s="17">
        <f t="shared" si="730"/>
        <v>11086399.460000001</v>
      </c>
      <c r="E1162" s="17">
        <v>11086399.460000001</v>
      </c>
      <c r="F1162" s="17"/>
      <c r="G1162" s="17">
        <f t="shared" si="731"/>
        <v>13300000</v>
      </c>
      <c r="H1162" s="17">
        <v>13300000</v>
      </c>
      <c r="I1162" s="17"/>
      <c r="J1162" s="17">
        <f t="shared" si="732"/>
        <v>13296000</v>
      </c>
      <c r="K1162" s="17">
        <v>13296000</v>
      </c>
      <c r="L1162" s="17"/>
      <c r="M1162" s="17">
        <f t="shared" si="733"/>
        <v>0</v>
      </c>
      <c r="N1162" s="17"/>
      <c r="O1162" s="17"/>
      <c r="P1162" s="17">
        <f t="shared" si="734"/>
        <v>0</v>
      </c>
      <c r="Q1162" s="17"/>
      <c r="R1162" s="17"/>
      <c r="S1162" s="17">
        <f t="shared" si="735"/>
        <v>0</v>
      </c>
      <c r="T1162" s="17"/>
      <c r="U1162" s="17"/>
      <c r="V1162" s="17">
        <f t="shared" si="736"/>
        <v>0</v>
      </c>
      <c r="W1162" s="17"/>
      <c r="X1162" s="17"/>
      <c r="Y1162" s="2"/>
      <c r="Z1162" s="2"/>
    </row>
    <row r="1163" spans="1:26" s="8" customFormat="1" ht="16.5" thickTop="1" thickBot="1">
      <c r="A1163" s="13" t="str">
        <f t="shared" si="699"/>
        <v>b</v>
      </c>
      <c r="B1163" s="3"/>
      <c r="C1163" s="4" t="s">
        <v>129</v>
      </c>
      <c r="D1163" s="17">
        <f t="shared" si="730"/>
        <v>0</v>
      </c>
      <c r="E1163" s="17">
        <f>E1164+E1165</f>
        <v>0</v>
      </c>
      <c r="F1163" s="17">
        <f>F1164+F1165</f>
        <v>0</v>
      </c>
      <c r="G1163" s="17">
        <f t="shared" si="731"/>
        <v>0</v>
      </c>
      <c r="H1163" s="17">
        <f>H1164+H1165</f>
        <v>0</v>
      </c>
      <c r="I1163" s="17">
        <f>I1164+I1165</f>
        <v>0</v>
      </c>
      <c r="J1163" s="17">
        <f t="shared" si="732"/>
        <v>0</v>
      </c>
      <c r="K1163" s="17">
        <f>K1164+K1165</f>
        <v>0</v>
      </c>
      <c r="L1163" s="17">
        <f>L1164+L1165</f>
        <v>0</v>
      </c>
      <c r="M1163" s="17">
        <f t="shared" si="733"/>
        <v>0</v>
      </c>
      <c r="N1163" s="17">
        <f>N1164+N1165</f>
        <v>0</v>
      </c>
      <c r="O1163" s="17">
        <f>O1164+O1165</f>
        <v>0</v>
      </c>
      <c r="P1163" s="17">
        <f t="shared" si="734"/>
        <v>0</v>
      </c>
      <c r="Q1163" s="17">
        <f>Q1164+Q1165</f>
        <v>0</v>
      </c>
      <c r="R1163" s="17">
        <f>R1164+R1165</f>
        <v>0</v>
      </c>
      <c r="S1163" s="17">
        <f t="shared" si="735"/>
        <v>0</v>
      </c>
      <c r="T1163" s="17">
        <f>T1164+T1165</f>
        <v>0</v>
      </c>
      <c r="U1163" s="17">
        <f>U1164+U1165</f>
        <v>0</v>
      </c>
      <c r="V1163" s="17">
        <f t="shared" si="736"/>
        <v>0</v>
      </c>
      <c r="W1163" s="17">
        <f>W1164+W1165</f>
        <v>0</v>
      </c>
      <c r="X1163" s="17">
        <f>X1164+X1165</f>
        <v>0</v>
      </c>
      <c r="Y1163" s="2"/>
      <c r="Z1163" s="2"/>
    </row>
    <row r="1164" spans="1:26" s="8" customFormat="1" ht="27" thickTop="1" thickBot="1">
      <c r="A1164" s="13" t="str">
        <f t="shared" si="699"/>
        <v>b</v>
      </c>
      <c r="B1164" s="3"/>
      <c r="C1164" s="11" t="s">
        <v>15</v>
      </c>
      <c r="D1164" s="19">
        <f t="shared" si="730"/>
        <v>0</v>
      </c>
      <c r="E1164" s="19"/>
      <c r="F1164" s="19"/>
      <c r="G1164" s="19">
        <f t="shared" si="731"/>
        <v>0</v>
      </c>
      <c r="H1164" s="19"/>
      <c r="I1164" s="19"/>
      <c r="J1164" s="19">
        <f t="shared" si="732"/>
        <v>0</v>
      </c>
      <c r="K1164" s="19"/>
      <c r="L1164" s="19"/>
      <c r="M1164" s="19">
        <f t="shared" si="733"/>
        <v>0</v>
      </c>
      <c r="N1164" s="19"/>
      <c r="O1164" s="19"/>
      <c r="P1164" s="19">
        <f t="shared" si="734"/>
        <v>0</v>
      </c>
      <c r="Q1164" s="19"/>
      <c r="R1164" s="19"/>
      <c r="S1164" s="19">
        <f t="shared" si="735"/>
        <v>0</v>
      </c>
      <c r="T1164" s="19"/>
      <c r="U1164" s="19"/>
      <c r="V1164" s="19">
        <f t="shared" si="736"/>
        <v>0</v>
      </c>
      <c r="W1164" s="19"/>
      <c r="X1164" s="19"/>
      <c r="Y1164" s="2"/>
      <c r="Z1164" s="2"/>
    </row>
    <row r="1165" spans="1:26" s="8" customFormat="1" ht="27" thickTop="1" thickBot="1">
      <c r="A1165" s="13" t="str">
        <f t="shared" si="699"/>
        <v>b</v>
      </c>
      <c r="B1165" s="3"/>
      <c r="C1165" s="11" t="s">
        <v>16</v>
      </c>
      <c r="D1165" s="19">
        <f t="shared" si="730"/>
        <v>0</v>
      </c>
      <c r="E1165" s="19"/>
      <c r="F1165" s="19"/>
      <c r="G1165" s="19">
        <f t="shared" si="731"/>
        <v>0</v>
      </c>
      <c r="H1165" s="19"/>
      <c r="I1165" s="19"/>
      <c r="J1165" s="19">
        <f t="shared" si="732"/>
        <v>0</v>
      </c>
      <c r="K1165" s="19"/>
      <c r="L1165" s="19"/>
      <c r="M1165" s="19">
        <f t="shared" si="733"/>
        <v>0</v>
      </c>
      <c r="N1165" s="19"/>
      <c r="O1165" s="19"/>
      <c r="P1165" s="19">
        <f t="shared" si="734"/>
        <v>0</v>
      </c>
      <c r="Q1165" s="19"/>
      <c r="R1165" s="19"/>
      <c r="S1165" s="19">
        <f t="shared" si="735"/>
        <v>0</v>
      </c>
      <c r="T1165" s="19"/>
      <c r="U1165" s="19"/>
      <c r="V1165" s="19">
        <f t="shared" si="736"/>
        <v>0</v>
      </c>
      <c r="W1165" s="19"/>
      <c r="X1165" s="19"/>
      <c r="Y1165" s="2"/>
      <c r="Z1165" s="2"/>
    </row>
    <row r="1166" spans="1:26" s="8" customFormat="1" ht="16.5" thickTop="1" thickBot="1">
      <c r="A1166" s="13" t="str">
        <f t="shared" si="699"/>
        <v>b</v>
      </c>
      <c r="B1166" s="3"/>
      <c r="C1166" s="10" t="s">
        <v>17</v>
      </c>
      <c r="D1166" s="16">
        <f t="shared" si="730"/>
        <v>0</v>
      </c>
      <c r="E1166" s="16">
        <v>0</v>
      </c>
      <c r="F1166" s="16">
        <v>0</v>
      </c>
      <c r="G1166" s="16">
        <f t="shared" si="731"/>
        <v>0</v>
      </c>
      <c r="H1166" s="16">
        <v>0</v>
      </c>
      <c r="I1166" s="16">
        <v>0</v>
      </c>
      <c r="J1166" s="16">
        <f t="shared" si="732"/>
        <v>0</v>
      </c>
      <c r="K1166" s="16">
        <v>0</v>
      </c>
      <c r="L1166" s="16">
        <v>0</v>
      </c>
      <c r="M1166" s="16">
        <f t="shared" si="733"/>
        <v>0</v>
      </c>
      <c r="N1166" s="16">
        <v>0</v>
      </c>
      <c r="O1166" s="16">
        <v>0</v>
      </c>
      <c r="P1166" s="16">
        <f t="shared" si="734"/>
        <v>0</v>
      </c>
      <c r="Q1166" s="16">
        <v>0</v>
      </c>
      <c r="R1166" s="16">
        <v>0</v>
      </c>
      <c r="S1166" s="16">
        <f t="shared" si="735"/>
        <v>0</v>
      </c>
      <c r="T1166" s="16">
        <v>0</v>
      </c>
      <c r="U1166" s="16">
        <v>0</v>
      </c>
      <c r="V1166" s="16">
        <f t="shared" si="736"/>
        <v>0</v>
      </c>
      <c r="W1166" s="16">
        <v>0</v>
      </c>
      <c r="X1166" s="16">
        <v>0</v>
      </c>
      <c r="Y1166" s="2"/>
      <c r="Z1166" s="2"/>
    </row>
    <row r="1167" spans="1:26" s="8" customFormat="1" ht="16.5" thickTop="1" thickBot="1">
      <c r="A1167" s="13" t="str">
        <f t="shared" si="699"/>
        <v>b</v>
      </c>
      <c r="B1167" s="3"/>
      <c r="C1167" s="10" t="s">
        <v>18</v>
      </c>
      <c r="D1167" s="16">
        <f t="shared" si="730"/>
        <v>0</v>
      </c>
      <c r="E1167" s="16">
        <v>0</v>
      </c>
      <c r="F1167" s="16">
        <v>0</v>
      </c>
      <c r="G1167" s="16">
        <f t="shared" si="731"/>
        <v>0</v>
      </c>
      <c r="H1167" s="16">
        <v>0</v>
      </c>
      <c r="I1167" s="16">
        <v>0</v>
      </c>
      <c r="J1167" s="16">
        <f t="shared" si="732"/>
        <v>0</v>
      </c>
      <c r="K1167" s="16">
        <v>0</v>
      </c>
      <c r="L1167" s="16">
        <v>0</v>
      </c>
      <c r="M1167" s="16">
        <f t="shared" si="733"/>
        <v>0</v>
      </c>
      <c r="N1167" s="16">
        <v>0</v>
      </c>
      <c r="O1167" s="16">
        <v>0</v>
      </c>
      <c r="P1167" s="16">
        <f t="shared" si="734"/>
        <v>0</v>
      </c>
      <c r="Q1167" s="16">
        <v>0</v>
      </c>
      <c r="R1167" s="16">
        <v>0</v>
      </c>
      <c r="S1167" s="16">
        <f t="shared" si="735"/>
        <v>0</v>
      </c>
      <c r="T1167" s="16">
        <v>0</v>
      </c>
      <c r="U1167" s="16">
        <v>0</v>
      </c>
      <c r="V1167" s="16">
        <f t="shared" si="736"/>
        <v>0</v>
      </c>
      <c r="W1167" s="16">
        <v>0</v>
      </c>
      <c r="X1167" s="16">
        <v>0</v>
      </c>
      <c r="Y1167" s="2"/>
      <c r="Z1167" s="2"/>
    </row>
    <row r="1168" spans="1:26" ht="16.5" thickTop="1" thickBot="1">
      <c r="A1168" s="13" t="str">
        <f t="shared" si="699"/>
        <v>a</v>
      </c>
      <c r="B1168" s="3" t="s">
        <v>102</v>
      </c>
      <c r="C1168" s="6" t="s">
        <v>169</v>
      </c>
      <c r="D1168" s="14">
        <f t="shared" si="730"/>
        <v>1999994.64</v>
      </c>
      <c r="E1168" s="14">
        <f>E1171+E1180+E1181</f>
        <v>1999994.64</v>
      </c>
      <c r="F1168" s="14">
        <f>F1171+F1180+F1181</f>
        <v>0</v>
      </c>
      <c r="G1168" s="14">
        <f t="shared" si="731"/>
        <v>2000000</v>
      </c>
      <c r="H1168" s="14">
        <f>H1171+H1180+H1181</f>
        <v>2000000</v>
      </c>
      <c r="I1168" s="14">
        <f>I1171+I1180+I1181</f>
        <v>0</v>
      </c>
      <c r="J1168" s="14">
        <f t="shared" si="732"/>
        <v>2000000</v>
      </c>
      <c r="K1168" s="14">
        <f>K1171+K1180+K1181</f>
        <v>2000000</v>
      </c>
      <c r="L1168" s="14">
        <f>L1171+L1180+L1181</f>
        <v>0</v>
      </c>
      <c r="M1168" s="14">
        <f t="shared" si="733"/>
        <v>0</v>
      </c>
      <c r="N1168" s="14">
        <f>N1171+N1180+N1181</f>
        <v>0</v>
      </c>
      <c r="O1168" s="14">
        <f>O1171+O1180+O1181</f>
        <v>0</v>
      </c>
      <c r="P1168" s="14">
        <f t="shared" si="734"/>
        <v>2000000</v>
      </c>
      <c r="Q1168" s="14">
        <v>2000000</v>
      </c>
      <c r="R1168" s="14">
        <f>R1171+R1180+R1181</f>
        <v>0</v>
      </c>
      <c r="S1168" s="14">
        <f t="shared" si="735"/>
        <v>0</v>
      </c>
      <c r="T1168" s="14">
        <f>T1171+T1180+T1181</f>
        <v>0</v>
      </c>
      <c r="U1168" s="14">
        <f>U1171+U1180+U1181</f>
        <v>0</v>
      </c>
      <c r="V1168" s="14">
        <f t="shared" si="736"/>
        <v>0</v>
      </c>
      <c r="W1168" s="14">
        <f>W1171+W1180+W1181</f>
        <v>0</v>
      </c>
      <c r="X1168" s="14">
        <f>X1171+X1180+X1181</f>
        <v>0</v>
      </c>
      <c r="Y1168" s="5" t="s">
        <v>135</v>
      </c>
      <c r="Z1168" s="5" t="s">
        <v>151</v>
      </c>
    </row>
    <row r="1169" spans="1:26" s="8" customFormat="1" ht="16.5" thickTop="1" thickBot="1">
      <c r="A1169" s="13" t="str">
        <f t="shared" si="699"/>
        <v>b</v>
      </c>
      <c r="B1169" s="3"/>
      <c r="C1169" s="9" t="s">
        <v>12</v>
      </c>
      <c r="D1169" s="15">
        <f t="shared" si="730"/>
        <v>0</v>
      </c>
      <c r="E1169" s="15">
        <v>0</v>
      </c>
      <c r="F1169" s="15">
        <v>0</v>
      </c>
      <c r="G1169" s="15">
        <f t="shared" si="731"/>
        <v>0</v>
      </c>
      <c r="H1169" s="15">
        <v>0</v>
      </c>
      <c r="I1169" s="15">
        <v>0</v>
      </c>
      <c r="J1169" s="15">
        <f t="shared" si="732"/>
        <v>0</v>
      </c>
      <c r="K1169" s="15">
        <v>0</v>
      </c>
      <c r="L1169" s="15">
        <v>0</v>
      </c>
      <c r="M1169" s="15">
        <f t="shared" si="733"/>
        <v>0</v>
      </c>
      <c r="N1169" s="15">
        <v>0</v>
      </c>
      <c r="O1169" s="15">
        <v>0</v>
      </c>
      <c r="P1169" s="15">
        <f t="shared" si="734"/>
        <v>0</v>
      </c>
      <c r="Q1169" s="15">
        <v>0</v>
      </c>
      <c r="R1169" s="15">
        <v>0</v>
      </c>
      <c r="S1169" s="15">
        <f t="shared" si="735"/>
        <v>0</v>
      </c>
      <c r="T1169" s="15">
        <v>0</v>
      </c>
      <c r="U1169" s="15">
        <v>0</v>
      </c>
      <c r="V1169" s="15">
        <f t="shared" si="736"/>
        <v>0</v>
      </c>
      <c r="W1169" s="15">
        <v>0</v>
      </c>
      <c r="X1169" s="15">
        <v>0</v>
      </c>
      <c r="Y1169" s="5"/>
      <c r="Z1169" s="5"/>
    </row>
    <row r="1170" spans="1:26" s="8" customFormat="1" ht="16.5" thickTop="1" thickBot="1">
      <c r="A1170" s="13" t="str">
        <f t="shared" si="699"/>
        <v>b</v>
      </c>
      <c r="B1170" s="3"/>
      <c r="C1170" s="9" t="s">
        <v>13</v>
      </c>
      <c r="D1170" s="15">
        <f t="shared" si="730"/>
        <v>0</v>
      </c>
      <c r="E1170" s="15">
        <v>0</v>
      </c>
      <c r="F1170" s="15">
        <v>0</v>
      </c>
      <c r="G1170" s="15">
        <f t="shared" si="731"/>
        <v>0</v>
      </c>
      <c r="H1170" s="15">
        <v>0</v>
      </c>
      <c r="I1170" s="15">
        <v>0</v>
      </c>
      <c r="J1170" s="15">
        <f t="shared" si="732"/>
        <v>0</v>
      </c>
      <c r="K1170" s="15">
        <v>0</v>
      </c>
      <c r="L1170" s="15">
        <v>0</v>
      </c>
      <c r="M1170" s="15">
        <f t="shared" si="733"/>
        <v>0</v>
      </c>
      <c r="N1170" s="15">
        <v>0</v>
      </c>
      <c r="O1170" s="15">
        <v>0</v>
      </c>
      <c r="P1170" s="15">
        <f t="shared" si="734"/>
        <v>0</v>
      </c>
      <c r="Q1170" s="15">
        <v>0</v>
      </c>
      <c r="R1170" s="15">
        <v>0</v>
      </c>
      <c r="S1170" s="15">
        <f t="shared" si="735"/>
        <v>0</v>
      </c>
      <c r="T1170" s="15">
        <v>0</v>
      </c>
      <c r="U1170" s="15">
        <v>0</v>
      </c>
      <c r="V1170" s="15">
        <f t="shared" si="736"/>
        <v>0</v>
      </c>
      <c r="W1170" s="15">
        <v>0</v>
      </c>
      <c r="X1170" s="15">
        <v>0</v>
      </c>
      <c r="Y1170" s="5"/>
      <c r="Z1170" s="5"/>
    </row>
    <row r="1171" spans="1:26" ht="16.5" thickTop="1" thickBot="1">
      <c r="A1171" s="13" t="str">
        <f t="shared" si="699"/>
        <v>a</v>
      </c>
      <c r="B1171" s="3" t="s">
        <v>0</v>
      </c>
      <c r="C1171" s="10" t="s">
        <v>14</v>
      </c>
      <c r="D1171" s="16">
        <f t="shared" si="730"/>
        <v>1999994.64</v>
      </c>
      <c r="E1171" s="16">
        <f>E1172+E1173+E1174+E1175+E1176+E1177</f>
        <v>1999994.64</v>
      </c>
      <c r="F1171" s="16">
        <f>F1172+F1173+F1174+F1175+F1176+F1177</f>
        <v>0</v>
      </c>
      <c r="G1171" s="16">
        <f t="shared" si="731"/>
        <v>2000000</v>
      </c>
      <c r="H1171" s="16">
        <f>H1172+H1173+H1174+H1175+H1176+H1177</f>
        <v>2000000</v>
      </c>
      <c r="I1171" s="16">
        <f>I1172+I1173+I1174+I1175+I1176+I1177</f>
        <v>0</v>
      </c>
      <c r="J1171" s="16">
        <f t="shared" si="732"/>
        <v>2000000</v>
      </c>
      <c r="K1171" s="16">
        <f>K1172+K1173+K1174+K1175+K1176+K1177</f>
        <v>2000000</v>
      </c>
      <c r="L1171" s="16">
        <f>L1172+L1173+L1174+L1175+L1176+L1177</f>
        <v>0</v>
      </c>
      <c r="M1171" s="16">
        <f t="shared" si="733"/>
        <v>0</v>
      </c>
      <c r="N1171" s="16">
        <f>N1172+N1173+N1174+N1175+N1176+N1177</f>
        <v>0</v>
      </c>
      <c r="O1171" s="16">
        <f>O1172+O1173+O1174+O1175+O1176+O1177</f>
        <v>0</v>
      </c>
      <c r="P1171" s="16">
        <f t="shared" si="734"/>
        <v>0</v>
      </c>
      <c r="Q1171" s="16">
        <f>Q1172+Q1173+Q1174+Q1175+Q1176+Q1177</f>
        <v>0</v>
      </c>
      <c r="R1171" s="16">
        <f>R1172+R1173+R1174+R1175+R1176+R1177</f>
        <v>0</v>
      </c>
      <c r="S1171" s="16">
        <f t="shared" si="735"/>
        <v>0</v>
      </c>
      <c r="T1171" s="16">
        <f>T1172+T1173+T1174+T1175+T1176+T1177</f>
        <v>0</v>
      </c>
      <c r="U1171" s="16">
        <f>U1172+U1173+U1174+U1175+U1176+U1177</f>
        <v>0</v>
      </c>
      <c r="V1171" s="16">
        <f t="shared" si="736"/>
        <v>0</v>
      </c>
      <c r="W1171" s="16">
        <f>W1172+W1173+W1174+W1175+W1176+W1177</f>
        <v>0</v>
      </c>
      <c r="X1171" s="16">
        <f>X1172+X1173+X1174+X1175+X1176+X1177</f>
        <v>0</v>
      </c>
      <c r="Y1171" s="2"/>
      <c r="Z1171" s="2"/>
    </row>
    <row r="1172" spans="1:26" s="8" customFormat="1" ht="16.5" thickTop="1" thickBot="1">
      <c r="A1172" s="13" t="str">
        <f t="shared" si="699"/>
        <v>b</v>
      </c>
      <c r="B1172" s="3"/>
      <c r="C1172" s="4" t="s">
        <v>182</v>
      </c>
      <c r="D1172" s="17">
        <f t="shared" si="730"/>
        <v>0</v>
      </c>
      <c r="E1172" s="17"/>
      <c r="F1172" s="17"/>
      <c r="G1172" s="17">
        <f t="shared" si="731"/>
        <v>0</v>
      </c>
      <c r="H1172" s="17"/>
      <c r="I1172" s="17"/>
      <c r="J1172" s="17">
        <f t="shared" si="732"/>
        <v>0</v>
      </c>
      <c r="K1172" s="17"/>
      <c r="L1172" s="17"/>
      <c r="M1172" s="17">
        <f t="shared" si="733"/>
        <v>0</v>
      </c>
      <c r="N1172" s="17"/>
      <c r="O1172" s="17"/>
      <c r="P1172" s="17">
        <f t="shared" si="734"/>
        <v>0</v>
      </c>
      <c r="Q1172" s="17"/>
      <c r="R1172" s="17"/>
      <c r="S1172" s="17">
        <f t="shared" si="735"/>
        <v>0</v>
      </c>
      <c r="T1172" s="17"/>
      <c r="U1172" s="17"/>
      <c r="V1172" s="17">
        <f t="shared" si="736"/>
        <v>0</v>
      </c>
      <c r="W1172" s="17"/>
      <c r="X1172" s="17"/>
      <c r="Y1172" s="2"/>
      <c r="Z1172" s="2"/>
    </row>
    <row r="1173" spans="1:26" s="8" customFormat="1" ht="16.5" thickTop="1" thickBot="1">
      <c r="A1173" s="13" t="str">
        <f t="shared" si="699"/>
        <v>b</v>
      </c>
      <c r="B1173" s="3"/>
      <c r="C1173" s="4" t="s">
        <v>133</v>
      </c>
      <c r="D1173" s="17">
        <f t="shared" si="730"/>
        <v>0</v>
      </c>
      <c r="E1173" s="17"/>
      <c r="F1173" s="17"/>
      <c r="G1173" s="17">
        <f t="shared" si="731"/>
        <v>0</v>
      </c>
      <c r="H1173" s="17"/>
      <c r="I1173" s="17"/>
      <c r="J1173" s="17">
        <f t="shared" si="732"/>
        <v>0</v>
      </c>
      <c r="K1173" s="17"/>
      <c r="L1173" s="17"/>
      <c r="M1173" s="17">
        <f t="shared" si="733"/>
        <v>0</v>
      </c>
      <c r="N1173" s="17"/>
      <c r="O1173" s="17"/>
      <c r="P1173" s="17">
        <f t="shared" si="734"/>
        <v>0</v>
      </c>
      <c r="Q1173" s="17"/>
      <c r="R1173" s="17"/>
      <c r="S1173" s="17">
        <f t="shared" si="735"/>
        <v>0</v>
      </c>
      <c r="T1173" s="17"/>
      <c r="U1173" s="17"/>
      <c r="V1173" s="17">
        <f t="shared" si="736"/>
        <v>0</v>
      </c>
      <c r="W1173" s="17"/>
      <c r="X1173" s="17"/>
      <c r="Y1173" s="2"/>
      <c r="Z1173" s="2"/>
    </row>
    <row r="1174" spans="1:26" s="8" customFormat="1" ht="16.5" thickTop="1" thickBot="1">
      <c r="A1174" s="13" t="str">
        <f t="shared" si="699"/>
        <v>b</v>
      </c>
      <c r="B1174" s="3"/>
      <c r="C1174" s="4" t="s">
        <v>132</v>
      </c>
      <c r="D1174" s="17">
        <f t="shared" si="730"/>
        <v>0</v>
      </c>
      <c r="E1174" s="17"/>
      <c r="F1174" s="17"/>
      <c r="G1174" s="17">
        <f t="shared" si="731"/>
        <v>0</v>
      </c>
      <c r="H1174" s="17"/>
      <c r="I1174" s="17"/>
      <c r="J1174" s="17">
        <f t="shared" si="732"/>
        <v>0</v>
      </c>
      <c r="K1174" s="17"/>
      <c r="L1174" s="17"/>
      <c r="M1174" s="17">
        <f t="shared" si="733"/>
        <v>0</v>
      </c>
      <c r="N1174" s="17"/>
      <c r="O1174" s="17"/>
      <c r="P1174" s="17">
        <f t="shared" si="734"/>
        <v>0</v>
      </c>
      <c r="Q1174" s="17"/>
      <c r="R1174" s="17"/>
      <c r="S1174" s="17">
        <f t="shared" si="735"/>
        <v>0</v>
      </c>
      <c r="T1174" s="17"/>
      <c r="U1174" s="17"/>
      <c r="V1174" s="17">
        <f t="shared" si="736"/>
        <v>0</v>
      </c>
      <c r="W1174" s="17"/>
      <c r="X1174" s="17"/>
      <c r="Y1174" s="2"/>
      <c r="Z1174" s="2"/>
    </row>
    <row r="1175" spans="1:26" s="8" customFormat="1" ht="16.5" thickTop="1" thickBot="1">
      <c r="A1175" s="13" t="str">
        <f t="shared" si="699"/>
        <v>b</v>
      </c>
      <c r="B1175" s="3"/>
      <c r="C1175" s="4" t="s">
        <v>148</v>
      </c>
      <c r="D1175" s="17">
        <f t="shared" si="730"/>
        <v>0</v>
      </c>
      <c r="E1175" s="17"/>
      <c r="F1175" s="17"/>
      <c r="G1175" s="17">
        <f t="shared" si="731"/>
        <v>0</v>
      </c>
      <c r="H1175" s="17"/>
      <c r="I1175" s="17"/>
      <c r="J1175" s="17">
        <f t="shared" si="732"/>
        <v>0</v>
      </c>
      <c r="K1175" s="17"/>
      <c r="L1175" s="17"/>
      <c r="M1175" s="17">
        <f t="shared" si="733"/>
        <v>0</v>
      </c>
      <c r="N1175" s="17"/>
      <c r="O1175" s="17"/>
      <c r="P1175" s="17">
        <f t="shared" si="734"/>
        <v>0</v>
      </c>
      <c r="Q1175" s="17"/>
      <c r="R1175" s="17"/>
      <c r="S1175" s="17">
        <f t="shared" si="735"/>
        <v>0</v>
      </c>
      <c r="T1175" s="17"/>
      <c r="U1175" s="17"/>
      <c r="V1175" s="17">
        <f t="shared" si="736"/>
        <v>0</v>
      </c>
      <c r="W1175" s="17"/>
      <c r="X1175" s="17"/>
      <c r="Y1175" s="2"/>
      <c r="Z1175" s="2"/>
    </row>
    <row r="1176" spans="1:26" ht="16.5" thickTop="1" thickBot="1">
      <c r="A1176" s="13" t="str">
        <f t="shared" si="699"/>
        <v>a</v>
      </c>
      <c r="B1176" s="3" t="s">
        <v>0</v>
      </c>
      <c r="C1176" s="4" t="s">
        <v>134</v>
      </c>
      <c r="D1176" s="17">
        <f t="shared" si="730"/>
        <v>1999994.64</v>
      </c>
      <c r="E1176" s="17">
        <v>1999994.64</v>
      </c>
      <c r="F1176" s="17"/>
      <c r="G1176" s="17">
        <f t="shared" si="731"/>
        <v>2000000</v>
      </c>
      <c r="H1176" s="17">
        <v>2000000</v>
      </c>
      <c r="I1176" s="17"/>
      <c r="J1176" s="17">
        <f t="shared" si="732"/>
        <v>2000000</v>
      </c>
      <c r="K1176" s="17">
        <v>2000000</v>
      </c>
      <c r="L1176" s="17"/>
      <c r="M1176" s="17">
        <f t="shared" si="733"/>
        <v>0</v>
      </c>
      <c r="N1176" s="17"/>
      <c r="O1176" s="17"/>
      <c r="P1176" s="17">
        <f t="shared" si="734"/>
        <v>0</v>
      </c>
      <c r="Q1176" s="17"/>
      <c r="R1176" s="17"/>
      <c r="S1176" s="17">
        <f t="shared" si="735"/>
        <v>0</v>
      </c>
      <c r="T1176" s="17"/>
      <c r="U1176" s="17"/>
      <c r="V1176" s="17">
        <f t="shared" si="736"/>
        <v>0</v>
      </c>
      <c r="W1176" s="17"/>
      <c r="X1176" s="17"/>
      <c r="Y1176" s="2"/>
      <c r="Z1176" s="2"/>
    </row>
    <row r="1177" spans="1:26" s="8" customFormat="1" ht="16.5" thickTop="1" thickBot="1">
      <c r="A1177" s="13" t="str">
        <f t="shared" si="699"/>
        <v>b</v>
      </c>
      <c r="B1177" s="3"/>
      <c r="C1177" s="4" t="s">
        <v>129</v>
      </c>
      <c r="D1177" s="17">
        <f t="shared" si="730"/>
        <v>0</v>
      </c>
      <c r="E1177" s="17">
        <f>E1178+E1179</f>
        <v>0</v>
      </c>
      <c r="F1177" s="17">
        <f>F1178+F1179</f>
        <v>0</v>
      </c>
      <c r="G1177" s="17">
        <f t="shared" si="731"/>
        <v>0</v>
      </c>
      <c r="H1177" s="17">
        <f>H1178+H1179</f>
        <v>0</v>
      </c>
      <c r="I1177" s="17">
        <f>I1178+I1179</f>
        <v>0</v>
      </c>
      <c r="J1177" s="17">
        <f t="shared" si="732"/>
        <v>0</v>
      </c>
      <c r="K1177" s="17">
        <f>K1178+K1179</f>
        <v>0</v>
      </c>
      <c r="L1177" s="17">
        <f>L1178+L1179</f>
        <v>0</v>
      </c>
      <c r="M1177" s="17">
        <f t="shared" si="733"/>
        <v>0</v>
      </c>
      <c r="N1177" s="17">
        <f>N1178+N1179</f>
        <v>0</v>
      </c>
      <c r="O1177" s="17">
        <f>O1178+O1179</f>
        <v>0</v>
      </c>
      <c r="P1177" s="17">
        <f t="shared" si="734"/>
        <v>0</v>
      </c>
      <c r="Q1177" s="17">
        <f>Q1178+Q1179</f>
        <v>0</v>
      </c>
      <c r="R1177" s="17">
        <f>R1178+R1179</f>
        <v>0</v>
      </c>
      <c r="S1177" s="17">
        <f t="shared" si="735"/>
        <v>0</v>
      </c>
      <c r="T1177" s="17">
        <f>T1178+T1179</f>
        <v>0</v>
      </c>
      <c r="U1177" s="17">
        <f>U1178+U1179</f>
        <v>0</v>
      </c>
      <c r="V1177" s="17">
        <f t="shared" si="736"/>
        <v>0</v>
      </c>
      <c r="W1177" s="17">
        <f>W1178+W1179</f>
        <v>0</v>
      </c>
      <c r="X1177" s="17">
        <f>X1178+X1179</f>
        <v>0</v>
      </c>
      <c r="Y1177" s="2"/>
      <c r="Z1177" s="2"/>
    </row>
    <row r="1178" spans="1:26" s="8" customFormat="1" ht="27" thickTop="1" thickBot="1">
      <c r="A1178" s="13" t="str">
        <f t="shared" si="699"/>
        <v>b</v>
      </c>
      <c r="B1178" s="3"/>
      <c r="C1178" s="11" t="s">
        <v>15</v>
      </c>
      <c r="D1178" s="19">
        <f t="shared" si="730"/>
        <v>0</v>
      </c>
      <c r="E1178" s="19"/>
      <c r="F1178" s="19"/>
      <c r="G1178" s="19">
        <f t="shared" si="731"/>
        <v>0</v>
      </c>
      <c r="H1178" s="19"/>
      <c r="I1178" s="19"/>
      <c r="J1178" s="19">
        <f t="shared" si="732"/>
        <v>0</v>
      </c>
      <c r="K1178" s="19"/>
      <c r="L1178" s="19"/>
      <c r="M1178" s="19">
        <f t="shared" si="733"/>
        <v>0</v>
      </c>
      <c r="N1178" s="19"/>
      <c r="O1178" s="19"/>
      <c r="P1178" s="19">
        <f t="shared" si="734"/>
        <v>0</v>
      </c>
      <c r="Q1178" s="19"/>
      <c r="R1178" s="19"/>
      <c r="S1178" s="19">
        <f t="shared" si="735"/>
        <v>0</v>
      </c>
      <c r="T1178" s="19"/>
      <c r="U1178" s="19"/>
      <c r="V1178" s="19">
        <f t="shared" si="736"/>
        <v>0</v>
      </c>
      <c r="W1178" s="19"/>
      <c r="X1178" s="19"/>
      <c r="Y1178" s="2"/>
      <c r="Z1178" s="2"/>
    </row>
    <row r="1179" spans="1:26" s="8" customFormat="1" ht="27" thickTop="1" thickBot="1">
      <c r="A1179" s="13" t="str">
        <f t="shared" si="699"/>
        <v>b</v>
      </c>
      <c r="B1179" s="3"/>
      <c r="C1179" s="11" t="s">
        <v>16</v>
      </c>
      <c r="D1179" s="19">
        <f t="shared" si="730"/>
        <v>0</v>
      </c>
      <c r="E1179" s="19"/>
      <c r="F1179" s="19"/>
      <c r="G1179" s="19">
        <f t="shared" si="731"/>
        <v>0</v>
      </c>
      <c r="H1179" s="19"/>
      <c r="I1179" s="19"/>
      <c r="J1179" s="19">
        <f t="shared" si="732"/>
        <v>0</v>
      </c>
      <c r="K1179" s="19"/>
      <c r="L1179" s="19"/>
      <c r="M1179" s="19">
        <f t="shared" si="733"/>
        <v>0</v>
      </c>
      <c r="N1179" s="19"/>
      <c r="O1179" s="19"/>
      <c r="P1179" s="19">
        <f t="shared" si="734"/>
        <v>0</v>
      </c>
      <c r="Q1179" s="19"/>
      <c r="R1179" s="19"/>
      <c r="S1179" s="19">
        <f t="shared" si="735"/>
        <v>0</v>
      </c>
      <c r="T1179" s="19"/>
      <c r="U1179" s="19"/>
      <c r="V1179" s="19">
        <f t="shared" si="736"/>
        <v>0</v>
      </c>
      <c r="W1179" s="19"/>
      <c r="X1179" s="19"/>
      <c r="Y1179" s="2"/>
      <c r="Z1179" s="2"/>
    </row>
    <row r="1180" spans="1:26" s="8" customFormat="1" ht="16.5" thickTop="1" thickBot="1">
      <c r="A1180" s="13" t="str">
        <f t="shared" si="699"/>
        <v>b</v>
      </c>
      <c r="B1180" s="3"/>
      <c r="C1180" s="10" t="s">
        <v>17</v>
      </c>
      <c r="D1180" s="16">
        <f t="shared" si="730"/>
        <v>0</v>
      </c>
      <c r="E1180" s="16">
        <v>0</v>
      </c>
      <c r="F1180" s="16">
        <v>0</v>
      </c>
      <c r="G1180" s="16">
        <f t="shared" si="731"/>
        <v>0</v>
      </c>
      <c r="H1180" s="16">
        <v>0</v>
      </c>
      <c r="I1180" s="16">
        <v>0</v>
      </c>
      <c r="J1180" s="16">
        <f t="shared" si="732"/>
        <v>0</v>
      </c>
      <c r="K1180" s="16">
        <v>0</v>
      </c>
      <c r="L1180" s="16">
        <v>0</v>
      </c>
      <c r="M1180" s="16">
        <f t="shared" si="733"/>
        <v>0</v>
      </c>
      <c r="N1180" s="16">
        <v>0</v>
      </c>
      <c r="O1180" s="16">
        <v>0</v>
      </c>
      <c r="P1180" s="16">
        <f t="shared" si="734"/>
        <v>0</v>
      </c>
      <c r="Q1180" s="16">
        <v>0</v>
      </c>
      <c r="R1180" s="16">
        <v>0</v>
      </c>
      <c r="S1180" s="16">
        <f t="shared" si="735"/>
        <v>0</v>
      </c>
      <c r="T1180" s="16">
        <v>0</v>
      </c>
      <c r="U1180" s="16">
        <v>0</v>
      </c>
      <c r="V1180" s="16">
        <f t="shared" si="736"/>
        <v>0</v>
      </c>
      <c r="W1180" s="16">
        <v>0</v>
      </c>
      <c r="X1180" s="16">
        <v>0</v>
      </c>
      <c r="Y1180" s="2"/>
      <c r="Z1180" s="2"/>
    </row>
    <row r="1181" spans="1:26" s="8" customFormat="1" ht="16.5" thickTop="1" thickBot="1">
      <c r="A1181" s="13" t="str">
        <f t="shared" si="699"/>
        <v>b</v>
      </c>
      <c r="B1181" s="3"/>
      <c r="C1181" s="10" t="s">
        <v>18</v>
      </c>
      <c r="D1181" s="16">
        <f t="shared" si="730"/>
        <v>0</v>
      </c>
      <c r="E1181" s="16">
        <v>0</v>
      </c>
      <c r="F1181" s="16">
        <v>0</v>
      </c>
      <c r="G1181" s="16">
        <f t="shared" si="731"/>
        <v>0</v>
      </c>
      <c r="H1181" s="16">
        <v>0</v>
      </c>
      <c r="I1181" s="16">
        <v>0</v>
      </c>
      <c r="J1181" s="16">
        <f t="shared" si="732"/>
        <v>0</v>
      </c>
      <c r="K1181" s="16">
        <v>0</v>
      </c>
      <c r="L1181" s="16">
        <v>0</v>
      </c>
      <c r="M1181" s="16">
        <f t="shared" si="733"/>
        <v>0</v>
      </c>
      <c r="N1181" s="16">
        <v>0</v>
      </c>
      <c r="O1181" s="16">
        <v>0</v>
      </c>
      <c r="P1181" s="16">
        <f t="shared" si="734"/>
        <v>0</v>
      </c>
      <c r="Q1181" s="16">
        <v>0</v>
      </c>
      <c r="R1181" s="16">
        <v>0</v>
      </c>
      <c r="S1181" s="16">
        <f t="shared" si="735"/>
        <v>0</v>
      </c>
      <c r="T1181" s="16">
        <v>0</v>
      </c>
      <c r="U1181" s="16">
        <v>0</v>
      </c>
      <c r="V1181" s="16">
        <f t="shared" si="736"/>
        <v>0</v>
      </c>
      <c r="W1181" s="16">
        <v>0</v>
      </c>
      <c r="X1181" s="16">
        <v>0</v>
      </c>
      <c r="Y1181" s="2"/>
      <c r="Z1181" s="2"/>
    </row>
    <row r="1182" spans="1:26" ht="16.5" thickTop="1" thickBot="1">
      <c r="A1182" s="13" t="str">
        <f t="shared" si="699"/>
        <v>a</v>
      </c>
      <c r="B1182" s="3" t="s">
        <v>103</v>
      </c>
      <c r="C1182" s="6" t="s">
        <v>168</v>
      </c>
      <c r="D1182" s="14">
        <f t="shared" si="730"/>
        <v>33811389.530000001</v>
      </c>
      <c r="E1182" s="14">
        <f>E1185+E1194+E1195</f>
        <v>33811389.530000001</v>
      </c>
      <c r="F1182" s="14">
        <f>F1185+F1194+F1195</f>
        <v>0</v>
      </c>
      <c r="G1182" s="14">
        <f t="shared" si="731"/>
        <v>36340000</v>
      </c>
      <c r="H1182" s="14">
        <f>H1185+H1194+H1195</f>
        <v>36340000</v>
      </c>
      <c r="I1182" s="14">
        <f>I1185+I1194+I1195</f>
        <v>0</v>
      </c>
      <c r="J1182" s="14">
        <f t="shared" si="732"/>
        <v>36290000</v>
      </c>
      <c r="K1182" s="14">
        <f>K1185+K1194+K1195</f>
        <v>36290000</v>
      </c>
      <c r="L1182" s="14">
        <f>L1185+L1194+L1195</f>
        <v>0</v>
      </c>
      <c r="M1182" s="14">
        <f t="shared" si="733"/>
        <v>0</v>
      </c>
      <c r="N1182" s="14">
        <f>N1185+N1194+N1195</f>
        <v>0</v>
      </c>
      <c r="O1182" s="14">
        <f>O1185+O1194+O1195</f>
        <v>0</v>
      </c>
      <c r="P1182" s="14">
        <f t="shared" si="734"/>
        <v>36638000</v>
      </c>
      <c r="Q1182" s="14">
        <v>36638000</v>
      </c>
      <c r="R1182" s="14">
        <f>R1185+R1194+R1195</f>
        <v>0</v>
      </c>
      <c r="S1182" s="14">
        <f t="shared" si="735"/>
        <v>0</v>
      </c>
      <c r="T1182" s="14">
        <f>T1185+T1194+T1195</f>
        <v>0</v>
      </c>
      <c r="U1182" s="14">
        <f>U1185+U1194+U1195</f>
        <v>0</v>
      </c>
      <c r="V1182" s="14">
        <f t="shared" si="736"/>
        <v>0</v>
      </c>
      <c r="W1182" s="14">
        <f>W1185+W1194+W1195</f>
        <v>0</v>
      </c>
      <c r="X1182" s="14">
        <f>X1185+X1194+X1195</f>
        <v>0</v>
      </c>
      <c r="Y1182" s="5" t="s">
        <v>135</v>
      </c>
      <c r="Z1182" s="5" t="s">
        <v>151</v>
      </c>
    </row>
    <row r="1183" spans="1:26" s="8" customFormat="1" ht="16.5" thickTop="1" thickBot="1">
      <c r="A1183" s="13" t="str">
        <f t="shared" si="699"/>
        <v>b</v>
      </c>
      <c r="B1183" s="3"/>
      <c r="C1183" s="9" t="s">
        <v>12</v>
      </c>
      <c r="D1183" s="15">
        <f t="shared" si="730"/>
        <v>0</v>
      </c>
      <c r="E1183" s="15">
        <v>0</v>
      </c>
      <c r="F1183" s="15">
        <v>0</v>
      </c>
      <c r="G1183" s="15">
        <f t="shared" si="731"/>
        <v>0</v>
      </c>
      <c r="H1183" s="15">
        <v>0</v>
      </c>
      <c r="I1183" s="15">
        <v>0</v>
      </c>
      <c r="J1183" s="15">
        <f t="shared" si="732"/>
        <v>0</v>
      </c>
      <c r="K1183" s="15">
        <v>0</v>
      </c>
      <c r="L1183" s="15">
        <v>0</v>
      </c>
      <c r="M1183" s="15">
        <f t="shared" si="733"/>
        <v>0</v>
      </c>
      <c r="N1183" s="15">
        <v>0</v>
      </c>
      <c r="O1183" s="15">
        <v>0</v>
      </c>
      <c r="P1183" s="15">
        <f t="shared" si="734"/>
        <v>0</v>
      </c>
      <c r="Q1183" s="15">
        <v>0</v>
      </c>
      <c r="R1183" s="15">
        <v>0</v>
      </c>
      <c r="S1183" s="15">
        <f t="shared" si="735"/>
        <v>0</v>
      </c>
      <c r="T1183" s="15">
        <v>0</v>
      </c>
      <c r="U1183" s="15">
        <v>0</v>
      </c>
      <c r="V1183" s="15">
        <f t="shared" si="736"/>
        <v>0</v>
      </c>
      <c r="W1183" s="15">
        <v>0</v>
      </c>
      <c r="X1183" s="15">
        <v>0</v>
      </c>
      <c r="Y1183" s="5"/>
      <c r="Z1183" s="5"/>
    </row>
    <row r="1184" spans="1:26" s="8" customFormat="1" ht="16.5" thickTop="1" thickBot="1">
      <c r="A1184" s="13" t="str">
        <f t="shared" si="699"/>
        <v>b</v>
      </c>
      <c r="B1184" s="3"/>
      <c r="C1184" s="9" t="s">
        <v>13</v>
      </c>
      <c r="D1184" s="15">
        <f t="shared" si="730"/>
        <v>0</v>
      </c>
      <c r="E1184" s="15">
        <v>0</v>
      </c>
      <c r="F1184" s="15">
        <v>0</v>
      </c>
      <c r="G1184" s="15">
        <f t="shared" si="731"/>
        <v>0</v>
      </c>
      <c r="H1184" s="15">
        <v>0</v>
      </c>
      <c r="I1184" s="15">
        <v>0</v>
      </c>
      <c r="J1184" s="15">
        <f t="shared" si="732"/>
        <v>0</v>
      </c>
      <c r="K1184" s="15">
        <v>0</v>
      </c>
      <c r="L1184" s="15">
        <v>0</v>
      </c>
      <c r="M1184" s="15">
        <f t="shared" si="733"/>
        <v>0</v>
      </c>
      <c r="N1184" s="15">
        <v>0</v>
      </c>
      <c r="O1184" s="15">
        <v>0</v>
      </c>
      <c r="P1184" s="15">
        <f t="shared" si="734"/>
        <v>0</v>
      </c>
      <c r="Q1184" s="15">
        <v>0</v>
      </c>
      <c r="R1184" s="15">
        <v>0</v>
      </c>
      <c r="S1184" s="15">
        <f t="shared" si="735"/>
        <v>0</v>
      </c>
      <c r="T1184" s="15">
        <v>0</v>
      </c>
      <c r="U1184" s="15">
        <v>0</v>
      </c>
      <c r="V1184" s="15">
        <f t="shared" si="736"/>
        <v>0</v>
      </c>
      <c r="W1184" s="15">
        <v>0</v>
      </c>
      <c r="X1184" s="15">
        <v>0</v>
      </c>
      <c r="Y1184" s="5"/>
      <c r="Z1184" s="5"/>
    </row>
    <row r="1185" spans="1:26" ht="16.5" thickTop="1" thickBot="1">
      <c r="A1185" s="13" t="str">
        <f t="shared" si="699"/>
        <v>a</v>
      </c>
      <c r="B1185" s="3" t="s">
        <v>0</v>
      </c>
      <c r="C1185" s="10" t="s">
        <v>14</v>
      </c>
      <c r="D1185" s="16">
        <f t="shared" si="730"/>
        <v>33811389.530000001</v>
      </c>
      <c r="E1185" s="16">
        <f>E1186+E1187+E1188+E1189+E1190+E1191</f>
        <v>33811389.530000001</v>
      </c>
      <c r="F1185" s="16">
        <f>F1186+F1187+F1188+F1189+F1190+F1191</f>
        <v>0</v>
      </c>
      <c r="G1185" s="16">
        <f t="shared" si="731"/>
        <v>36340000</v>
      </c>
      <c r="H1185" s="16">
        <f>H1186+H1187+H1188+H1189+H1190+H1191</f>
        <v>36340000</v>
      </c>
      <c r="I1185" s="16">
        <f>I1186+I1187+I1188+I1189+I1190+I1191</f>
        <v>0</v>
      </c>
      <c r="J1185" s="16">
        <f t="shared" si="732"/>
        <v>36290000</v>
      </c>
      <c r="K1185" s="16">
        <f>K1186+K1187+K1188+K1189+K1190+K1191</f>
        <v>36290000</v>
      </c>
      <c r="L1185" s="16">
        <f>L1186+L1187+L1188+L1189+L1190+L1191</f>
        <v>0</v>
      </c>
      <c r="M1185" s="16">
        <f t="shared" si="733"/>
        <v>0</v>
      </c>
      <c r="N1185" s="16">
        <f>N1186+N1187+N1188+N1189+N1190+N1191</f>
        <v>0</v>
      </c>
      <c r="O1185" s="16">
        <f>O1186+O1187+O1188+O1189+O1190+O1191</f>
        <v>0</v>
      </c>
      <c r="P1185" s="16">
        <f t="shared" si="734"/>
        <v>0</v>
      </c>
      <c r="Q1185" s="16">
        <f>Q1186+Q1187+Q1188+Q1189+Q1190+Q1191</f>
        <v>0</v>
      </c>
      <c r="R1185" s="16">
        <f>R1186+R1187+R1188+R1189+R1190+R1191</f>
        <v>0</v>
      </c>
      <c r="S1185" s="16">
        <f t="shared" si="735"/>
        <v>0</v>
      </c>
      <c r="T1185" s="16">
        <f>T1186+T1187+T1188+T1189+T1190+T1191</f>
        <v>0</v>
      </c>
      <c r="U1185" s="16">
        <f>U1186+U1187+U1188+U1189+U1190+U1191</f>
        <v>0</v>
      </c>
      <c r="V1185" s="16">
        <f t="shared" si="736"/>
        <v>0</v>
      </c>
      <c r="W1185" s="16">
        <f>W1186+W1187+W1188+W1189+W1190+W1191</f>
        <v>0</v>
      </c>
      <c r="X1185" s="16">
        <f>X1186+X1187+X1188+X1189+X1190+X1191</f>
        <v>0</v>
      </c>
      <c r="Y1185" s="2"/>
      <c r="Z1185" s="2"/>
    </row>
    <row r="1186" spans="1:26" s="8" customFormat="1" ht="16.5" thickTop="1" thickBot="1">
      <c r="A1186" s="13" t="str">
        <f t="shared" si="699"/>
        <v>b</v>
      </c>
      <c r="B1186" s="3"/>
      <c r="C1186" s="4" t="s">
        <v>182</v>
      </c>
      <c r="D1186" s="17">
        <f t="shared" si="730"/>
        <v>0</v>
      </c>
      <c r="E1186" s="17"/>
      <c r="F1186" s="17"/>
      <c r="G1186" s="17">
        <f t="shared" si="731"/>
        <v>0</v>
      </c>
      <c r="H1186" s="17"/>
      <c r="I1186" s="17"/>
      <c r="J1186" s="17">
        <f t="shared" si="732"/>
        <v>0</v>
      </c>
      <c r="K1186" s="17"/>
      <c r="L1186" s="17"/>
      <c r="M1186" s="17">
        <f t="shared" si="733"/>
        <v>0</v>
      </c>
      <c r="N1186" s="17"/>
      <c r="O1186" s="17"/>
      <c r="P1186" s="17">
        <f t="shared" si="734"/>
        <v>0</v>
      </c>
      <c r="Q1186" s="17"/>
      <c r="R1186" s="17"/>
      <c r="S1186" s="17">
        <f t="shared" si="735"/>
        <v>0</v>
      </c>
      <c r="T1186" s="17"/>
      <c r="U1186" s="17"/>
      <c r="V1186" s="17">
        <f t="shared" si="736"/>
        <v>0</v>
      </c>
      <c r="W1186" s="17"/>
      <c r="X1186" s="17"/>
      <c r="Y1186" s="2"/>
      <c r="Z1186" s="2"/>
    </row>
    <row r="1187" spans="1:26" ht="16.5" thickTop="1" thickBot="1">
      <c r="A1187" s="13" t="str">
        <f t="shared" si="699"/>
        <v>a</v>
      </c>
      <c r="B1187" s="3" t="s">
        <v>0</v>
      </c>
      <c r="C1187" s="4" t="s">
        <v>133</v>
      </c>
      <c r="D1187" s="17">
        <f t="shared" si="730"/>
        <v>36000</v>
      </c>
      <c r="E1187" s="17">
        <v>36000</v>
      </c>
      <c r="F1187" s="17"/>
      <c r="G1187" s="17">
        <f t="shared" si="731"/>
        <v>36000</v>
      </c>
      <c r="H1187" s="17">
        <v>36000</v>
      </c>
      <c r="I1187" s="17"/>
      <c r="J1187" s="17">
        <f t="shared" si="732"/>
        <v>36000</v>
      </c>
      <c r="K1187" s="17">
        <v>36000</v>
      </c>
      <c r="L1187" s="17"/>
      <c r="M1187" s="17">
        <f t="shared" si="733"/>
        <v>0</v>
      </c>
      <c r="N1187" s="17"/>
      <c r="O1187" s="17"/>
      <c r="P1187" s="17">
        <f t="shared" si="734"/>
        <v>0</v>
      </c>
      <c r="Q1187" s="17"/>
      <c r="R1187" s="17"/>
      <c r="S1187" s="17">
        <f t="shared" si="735"/>
        <v>0</v>
      </c>
      <c r="T1187" s="17"/>
      <c r="U1187" s="17"/>
      <c r="V1187" s="17">
        <f t="shared" si="736"/>
        <v>0</v>
      </c>
      <c r="W1187" s="17"/>
      <c r="X1187" s="17"/>
      <c r="Y1187" s="2"/>
      <c r="Z1187" s="2"/>
    </row>
    <row r="1188" spans="1:26" s="8" customFormat="1" ht="16.5" thickTop="1" thickBot="1">
      <c r="A1188" s="13" t="str">
        <f t="shared" ref="A1188:A1251" si="737">IF((D1188+E1188+F1188+G1188+H1188+I1188+J1188+K1188+L1188+P1188+Q1188+R1188+V1188+W1188+X1188)&gt;0,"a","b")</f>
        <v>b</v>
      </c>
      <c r="B1188" s="3"/>
      <c r="C1188" s="4" t="s">
        <v>132</v>
      </c>
      <c r="D1188" s="17">
        <f t="shared" si="730"/>
        <v>0</v>
      </c>
      <c r="E1188" s="17"/>
      <c r="F1188" s="17"/>
      <c r="G1188" s="17">
        <f t="shared" si="731"/>
        <v>0</v>
      </c>
      <c r="H1188" s="17"/>
      <c r="I1188" s="17"/>
      <c r="J1188" s="17">
        <f t="shared" si="732"/>
        <v>0</v>
      </c>
      <c r="K1188" s="17"/>
      <c r="L1188" s="17"/>
      <c r="M1188" s="17">
        <f t="shared" si="733"/>
        <v>0</v>
      </c>
      <c r="N1188" s="17"/>
      <c r="O1188" s="17"/>
      <c r="P1188" s="17">
        <f t="shared" si="734"/>
        <v>0</v>
      </c>
      <c r="Q1188" s="17"/>
      <c r="R1188" s="17"/>
      <c r="S1188" s="17">
        <f t="shared" si="735"/>
        <v>0</v>
      </c>
      <c r="T1188" s="17"/>
      <c r="U1188" s="17"/>
      <c r="V1188" s="17">
        <f t="shared" si="736"/>
        <v>0</v>
      </c>
      <c r="W1188" s="17"/>
      <c r="X1188" s="17"/>
      <c r="Y1188" s="2"/>
      <c r="Z1188" s="2"/>
    </row>
    <row r="1189" spans="1:26" s="8" customFormat="1" ht="16.5" thickTop="1" thickBot="1">
      <c r="A1189" s="13" t="str">
        <f t="shared" si="737"/>
        <v>b</v>
      </c>
      <c r="B1189" s="3"/>
      <c r="C1189" s="4" t="s">
        <v>148</v>
      </c>
      <c r="D1189" s="17">
        <f t="shared" si="730"/>
        <v>0</v>
      </c>
      <c r="E1189" s="17"/>
      <c r="F1189" s="17"/>
      <c r="G1189" s="17">
        <f t="shared" si="731"/>
        <v>0</v>
      </c>
      <c r="H1189" s="17"/>
      <c r="I1189" s="17"/>
      <c r="J1189" s="17">
        <f t="shared" si="732"/>
        <v>0</v>
      </c>
      <c r="K1189" s="17"/>
      <c r="L1189" s="17"/>
      <c r="M1189" s="17">
        <f t="shared" si="733"/>
        <v>0</v>
      </c>
      <c r="N1189" s="17"/>
      <c r="O1189" s="17"/>
      <c r="P1189" s="17">
        <f t="shared" si="734"/>
        <v>0</v>
      </c>
      <c r="Q1189" s="17"/>
      <c r="R1189" s="17"/>
      <c r="S1189" s="17">
        <f t="shared" si="735"/>
        <v>0</v>
      </c>
      <c r="T1189" s="17"/>
      <c r="U1189" s="17"/>
      <c r="V1189" s="17">
        <f t="shared" si="736"/>
        <v>0</v>
      </c>
      <c r="W1189" s="17"/>
      <c r="X1189" s="17"/>
      <c r="Y1189" s="2"/>
      <c r="Z1189" s="2"/>
    </row>
    <row r="1190" spans="1:26" ht="16.5" thickTop="1" thickBot="1">
      <c r="A1190" s="13" t="str">
        <f t="shared" si="737"/>
        <v>a</v>
      </c>
      <c r="B1190" s="3" t="s">
        <v>0</v>
      </c>
      <c r="C1190" s="4" t="s">
        <v>134</v>
      </c>
      <c r="D1190" s="17">
        <f t="shared" si="730"/>
        <v>33775389.530000001</v>
      </c>
      <c r="E1190" s="17">
        <v>33775389.530000001</v>
      </c>
      <c r="F1190" s="17"/>
      <c r="G1190" s="17">
        <f t="shared" si="731"/>
        <v>36304000</v>
      </c>
      <c r="H1190" s="17">
        <v>36304000</v>
      </c>
      <c r="I1190" s="17"/>
      <c r="J1190" s="17">
        <f t="shared" si="732"/>
        <v>36254000</v>
      </c>
      <c r="K1190" s="17">
        <v>36254000</v>
      </c>
      <c r="L1190" s="17"/>
      <c r="M1190" s="17">
        <f t="shared" si="733"/>
        <v>0</v>
      </c>
      <c r="N1190" s="17"/>
      <c r="O1190" s="17"/>
      <c r="P1190" s="17">
        <f t="shared" si="734"/>
        <v>0</v>
      </c>
      <c r="Q1190" s="17"/>
      <c r="R1190" s="17"/>
      <c r="S1190" s="17">
        <f t="shared" si="735"/>
        <v>0</v>
      </c>
      <c r="T1190" s="17"/>
      <c r="U1190" s="17"/>
      <c r="V1190" s="17">
        <f t="shared" si="736"/>
        <v>0</v>
      </c>
      <c r="W1190" s="17"/>
      <c r="X1190" s="17"/>
      <c r="Y1190" s="2"/>
      <c r="Z1190" s="2"/>
    </row>
    <row r="1191" spans="1:26" s="8" customFormat="1" ht="16.5" thickTop="1" thickBot="1">
      <c r="A1191" s="13" t="str">
        <f t="shared" si="737"/>
        <v>b</v>
      </c>
      <c r="B1191" s="3"/>
      <c r="C1191" s="4" t="s">
        <v>129</v>
      </c>
      <c r="D1191" s="17">
        <f t="shared" si="730"/>
        <v>0</v>
      </c>
      <c r="E1191" s="17">
        <f>E1192+E1193</f>
        <v>0</v>
      </c>
      <c r="F1191" s="17">
        <f>F1192+F1193</f>
        <v>0</v>
      </c>
      <c r="G1191" s="17">
        <f t="shared" si="731"/>
        <v>0</v>
      </c>
      <c r="H1191" s="17">
        <f>H1192+H1193</f>
        <v>0</v>
      </c>
      <c r="I1191" s="17">
        <f>I1192+I1193</f>
        <v>0</v>
      </c>
      <c r="J1191" s="17">
        <f t="shared" si="732"/>
        <v>0</v>
      </c>
      <c r="K1191" s="17">
        <f>K1192+K1193</f>
        <v>0</v>
      </c>
      <c r="L1191" s="17">
        <f>L1192+L1193</f>
        <v>0</v>
      </c>
      <c r="M1191" s="17">
        <f t="shared" si="733"/>
        <v>0</v>
      </c>
      <c r="N1191" s="17">
        <f>N1192+N1193</f>
        <v>0</v>
      </c>
      <c r="O1191" s="17">
        <f>O1192+O1193</f>
        <v>0</v>
      </c>
      <c r="P1191" s="17">
        <f t="shared" si="734"/>
        <v>0</v>
      </c>
      <c r="Q1191" s="17">
        <f>Q1192+Q1193</f>
        <v>0</v>
      </c>
      <c r="R1191" s="17">
        <f>R1192+R1193</f>
        <v>0</v>
      </c>
      <c r="S1191" s="17">
        <f t="shared" si="735"/>
        <v>0</v>
      </c>
      <c r="T1191" s="17">
        <f>T1192+T1193</f>
        <v>0</v>
      </c>
      <c r="U1191" s="17">
        <f>U1192+U1193</f>
        <v>0</v>
      </c>
      <c r="V1191" s="17">
        <f t="shared" si="736"/>
        <v>0</v>
      </c>
      <c r="W1191" s="17">
        <f>W1192+W1193</f>
        <v>0</v>
      </c>
      <c r="X1191" s="17">
        <f>X1192+X1193</f>
        <v>0</v>
      </c>
      <c r="Y1191" s="2"/>
      <c r="Z1191" s="2"/>
    </row>
    <row r="1192" spans="1:26" s="8" customFormat="1" ht="27" thickTop="1" thickBot="1">
      <c r="A1192" s="13" t="str">
        <f t="shared" si="737"/>
        <v>b</v>
      </c>
      <c r="B1192" s="3"/>
      <c r="C1192" s="11" t="s">
        <v>15</v>
      </c>
      <c r="D1192" s="19">
        <f t="shared" si="730"/>
        <v>0</v>
      </c>
      <c r="E1192" s="19"/>
      <c r="F1192" s="19"/>
      <c r="G1192" s="19">
        <f t="shared" si="731"/>
        <v>0</v>
      </c>
      <c r="H1192" s="19"/>
      <c r="I1192" s="19"/>
      <c r="J1192" s="19">
        <f t="shared" si="732"/>
        <v>0</v>
      </c>
      <c r="K1192" s="19"/>
      <c r="L1192" s="19"/>
      <c r="M1192" s="19">
        <f t="shared" si="733"/>
        <v>0</v>
      </c>
      <c r="N1192" s="19"/>
      <c r="O1192" s="19"/>
      <c r="P1192" s="19">
        <f t="shared" si="734"/>
        <v>0</v>
      </c>
      <c r="Q1192" s="19"/>
      <c r="R1192" s="19"/>
      <c r="S1192" s="19">
        <f t="shared" si="735"/>
        <v>0</v>
      </c>
      <c r="T1192" s="19"/>
      <c r="U1192" s="19"/>
      <c r="V1192" s="19">
        <f t="shared" si="736"/>
        <v>0</v>
      </c>
      <c r="W1192" s="19"/>
      <c r="X1192" s="19"/>
      <c r="Y1192" s="2"/>
      <c r="Z1192" s="2"/>
    </row>
    <row r="1193" spans="1:26" s="8" customFormat="1" ht="27" thickTop="1" thickBot="1">
      <c r="A1193" s="13" t="str">
        <f t="shared" si="737"/>
        <v>b</v>
      </c>
      <c r="B1193" s="3"/>
      <c r="C1193" s="11" t="s">
        <v>16</v>
      </c>
      <c r="D1193" s="19">
        <f t="shared" si="730"/>
        <v>0</v>
      </c>
      <c r="E1193" s="19"/>
      <c r="F1193" s="19"/>
      <c r="G1193" s="19">
        <f t="shared" si="731"/>
        <v>0</v>
      </c>
      <c r="H1193" s="19"/>
      <c r="I1193" s="19"/>
      <c r="J1193" s="19">
        <f t="shared" si="732"/>
        <v>0</v>
      </c>
      <c r="K1193" s="19"/>
      <c r="L1193" s="19"/>
      <c r="M1193" s="19">
        <f t="shared" si="733"/>
        <v>0</v>
      </c>
      <c r="N1193" s="19"/>
      <c r="O1193" s="19"/>
      <c r="P1193" s="19">
        <f t="shared" si="734"/>
        <v>0</v>
      </c>
      <c r="Q1193" s="19"/>
      <c r="R1193" s="19"/>
      <c r="S1193" s="19">
        <f t="shared" si="735"/>
        <v>0</v>
      </c>
      <c r="T1193" s="19"/>
      <c r="U1193" s="19"/>
      <c r="V1193" s="19">
        <f t="shared" si="736"/>
        <v>0</v>
      </c>
      <c r="W1193" s="19"/>
      <c r="X1193" s="19"/>
      <c r="Y1193" s="2"/>
      <c r="Z1193" s="2"/>
    </row>
    <row r="1194" spans="1:26" s="8" customFormat="1" ht="16.5" thickTop="1" thickBot="1">
      <c r="A1194" s="13" t="str">
        <f t="shared" si="737"/>
        <v>b</v>
      </c>
      <c r="B1194" s="3"/>
      <c r="C1194" s="10" t="s">
        <v>17</v>
      </c>
      <c r="D1194" s="16">
        <f t="shared" si="730"/>
        <v>0</v>
      </c>
      <c r="E1194" s="16">
        <v>0</v>
      </c>
      <c r="F1194" s="16">
        <v>0</v>
      </c>
      <c r="G1194" s="16">
        <f t="shared" si="731"/>
        <v>0</v>
      </c>
      <c r="H1194" s="16">
        <v>0</v>
      </c>
      <c r="I1194" s="16">
        <v>0</v>
      </c>
      <c r="J1194" s="16">
        <f t="shared" si="732"/>
        <v>0</v>
      </c>
      <c r="K1194" s="16">
        <v>0</v>
      </c>
      <c r="L1194" s="16">
        <v>0</v>
      </c>
      <c r="M1194" s="16">
        <f t="shared" si="733"/>
        <v>0</v>
      </c>
      <c r="N1194" s="16">
        <v>0</v>
      </c>
      <c r="O1194" s="16">
        <v>0</v>
      </c>
      <c r="P1194" s="16">
        <f t="shared" si="734"/>
        <v>0</v>
      </c>
      <c r="Q1194" s="16">
        <v>0</v>
      </c>
      <c r="R1194" s="16">
        <v>0</v>
      </c>
      <c r="S1194" s="16">
        <f t="shared" si="735"/>
        <v>0</v>
      </c>
      <c r="T1194" s="16">
        <v>0</v>
      </c>
      <c r="U1194" s="16">
        <v>0</v>
      </c>
      <c r="V1194" s="16">
        <f t="shared" si="736"/>
        <v>0</v>
      </c>
      <c r="W1194" s="16">
        <v>0</v>
      </c>
      <c r="X1194" s="16">
        <v>0</v>
      </c>
      <c r="Y1194" s="2"/>
      <c r="Z1194" s="2"/>
    </row>
    <row r="1195" spans="1:26" s="8" customFormat="1" ht="16.5" thickTop="1" thickBot="1">
      <c r="A1195" s="13" t="str">
        <f t="shared" si="737"/>
        <v>b</v>
      </c>
      <c r="B1195" s="3"/>
      <c r="C1195" s="10" t="s">
        <v>18</v>
      </c>
      <c r="D1195" s="16">
        <f t="shared" si="730"/>
        <v>0</v>
      </c>
      <c r="E1195" s="16">
        <v>0</v>
      </c>
      <c r="F1195" s="16">
        <v>0</v>
      </c>
      <c r="G1195" s="16">
        <f t="shared" si="731"/>
        <v>0</v>
      </c>
      <c r="H1195" s="16">
        <v>0</v>
      </c>
      <c r="I1195" s="16">
        <v>0</v>
      </c>
      <c r="J1195" s="16">
        <f t="shared" si="732"/>
        <v>0</v>
      </c>
      <c r="K1195" s="16">
        <v>0</v>
      </c>
      <c r="L1195" s="16">
        <v>0</v>
      </c>
      <c r="M1195" s="16">
        <f t="shared" si="733"/>
        <v>0</v>
      </c>
      <c r="N1195" s="16">
        <v>0</v>
      </c>
      <c r="O1195" s="16">
        <v>0</v>
      </c>
      <c r="P1195" s="16">
        <f t="shared" si="734"/>
        <v>0</v>
      </c>
      <c r="Q1195" s="16">
        <v>0</v>
      </c>
      <c r="R1195" s="16">
        <v>0</v>
      </c>
      <c r="S1195" s="16">
        <f t="shared" si="735"/>
        <v>0</v>
      </c>
      <c r="T1195" s="16">
        <v>0</v>
      </c>
      <c r="U1195" s="16">
        <v>0</v>
      </c>
      <c r="V1195" s="16">
        <f t="shared" si="736"/>
        <v>0</v>
      </c>
      <c r="W1195" s="16">
        <v>0</v>
      </c>
      <c r="X1195" s="16">
        <v>0</v>
      </c>
      <c r="Y1195" s="2"/>
      <c r="Z1195" s="2"/>
    </row>
    <row r="1196" spans="1:26" ht="31.5" thickTop="1" thickBot="1">
      <c r="A1196" s="13" t="str">
        <f t="shared" si="737"/>
        <v>a</v>
      </c>
      <c r="B1196" s="3" t="s">
        <v>104</v>
      </c>
      <c r="C1196" s="6" t="s">
        <v>167</v>
      </c>
      <c r="D1196" s="14">
        <f t="shared" si="730"/>
        <v>2851658.43</v>
      </c>
      <c r="E1196" s="14">
        <f>E1199+E1208+E1209</f>
        <v>2851658.43</v>
      </c>
      <c r="F1196" s="14">
        <f>F1199+F1208+F1209</f>
        <v>0</v>
      </c>
      <c r="G1196" s="14">
        <f t="shared" si="731"/>
        <v>3000000</v>
      </c>
      <c r="H1196" s="14">
        <f>H1199+H1208+H1209</f>
        <v>3000000</v>
      </c>
      <c r="I1196" s="14">
        <f>I1199+I1208+I1209</f>
        <v>0</v>
      </c>
      <c r="J1196" s="14">
        <f t="shared" si="732"/>
        <v>3000000</v>
      </c>
      <c r="K1196" s="14">
        <f>K1199+K1208+K1209</f>
        <v>3000000</v>
      </c>
      <c r="L1196" s="14">
        <f>L1199+L1208+L1209</f>
        <v>0</v>
      </c>
      <c r="M1196" s="14">
        <f t="shared" si="733"/>
        <v>0</v>
      </c>
      <c r="N1196" s="14">
        <f>N1199+N1208+N1209</f>
        <v>0</v>
      </c>
      <c r="O1196" s="14">
        <f>O1199+O1208+O1209</f>
        <v>0</v>
      </c>
      <c r="P1196" s="14">
        <f t="shared" si="734"/>
        <v>3730000</v>
      </c>
      <c r="Q1196" s="14">
        <v>3730000</v>
      </c>
      <c r="R1196" s="14">
        <f>R1199+R1208+R1209</f>
        <v>0</v>
      </c>
      <c r="S1196" s="14">
        <f t="shared" si="735"/>
        <v>0</v>
      </c>
      <c r="T1196" s="14">
        <f>T1199+T1208+T1209</f>
        <v>0</v>
      </c>
      <c r="U1196" s="14">
        <f>U1199+U1208+U1209</f>
        <v>0</v>
      </c>
      <c r="V1196" s="14">
        <f t="shared" si="736"/>
        <v>0</v>
      </c>
      <c r="W1196" s="14">
        <f>W1199+W1208+W1209</f>
        <v>0</v>
      </c>
      <c r="X1196" s="14">
        <f>X1199+X1208+X1209</f>
        <v>0</v>
      </c>
      <c r="Y1196" s="5" t="s">
        <v>135</v>
      </c>
      <c r="Z1196" s="5" t="s">
        <v>166</v>
      </c>
    </row>
    <row r="1197" spans="1:26" s="8" customFormat="1" ht="16.5" thickTop="1" thickBot="1">
      <c r="A1197" s="13" t="str">
        <f t="shared" si="737"/>
        <v>b</v>
      </c>
      <c r="B1197" s="3"/>
      <c r="C1197" s="9" t="s">
        <v>12</v>
      </c>
      <c r="D1197" s="15">
        <f t="shared" si="730"/>
        <v>0</v>
      </c>
      <c r="E1197" s="15">
        <v>0</v>
      </c>
      <c r="F1197" s="15">
        <v>0</v>
      </c>
      <c r="G1197" s="15">
        <f t="shared" si="731"/>
        <v>0</v>
      </c>
      <c r="H1197" s="15">
        <v>0</v>
      </c>
      <c r="I1197" s="15">
        <v>0</v>
      </c>
      <c r="J1197" s="15">
        <f t="shared" si="732"/>
        <v>0</v>
      </c>
      <c r="K1197" s="15">
        <v>0</v>
      </c>
      <c r="L1197" s="15">
        <v>0</v>
      </c>
      <c r="M1197" s="15">
        <f t="shared" si="733"/>
        <v>0</v>
      </c>
      <c r="N1197" s="15">
        <v>0</v>
      </c>
      <c r="O1197" s="15">
        <v>0</v>
      </c>
      <c r="P1197" s="15">
        <f t="shared" si="734"/>
        <v>0</v>
      </c>
      <c r="Q1197" s="15">
        <v>0</v>
      </c>
      <c r="R1197" s="15">
        <v>0</v>
      </c>
      <c r="S1197" s="15">
        <f t="shared" si="735"/>
        <v>0</v>
      </c>
      <c r="T1197" s="15">
        <v>0</v>
      </c>
      <c r="U1197" s="15">
        <v>0</v>
      </c>
      <c r="V1197" s="15">
        <f t="shared" si="736"/>
        <v>0</v>
      </c>
      <c r="W1197" s="15">
        <v>0</v>
      </c>
      <c r="X1197" s="15">
        <v>0</v>
      </c>
      <c r="Y1197" s="5"/>
      <c r="Z1197" s="5"/>
    </row>
    <row r="1198" spans="1:26" s="8" customFormat="1" ht="16.5" thickTop="1" thickBot="1">
      <c r="A1198" s="13" t="str">
        <f t="shared" si="737"/>
        <v>b</v>
      </c>
      <c r="B1198" s="3"/>
      <c r="C1198" s="9" t="s">
        <v>13</v>
      </c>
      <c r="D1198" s="15">
        <f t="shared" si="730"/>
        <v>0</v>
      </c>
      <c r="E1198" s="15">
        <v>0</v>
      </c>
      <c r="F1198" s="15">
        <v>0</v>
      </c>
      <c r="G1198" s="15">
        <f t="shared" si="731"/>
        <v>0</v>
      </c>
      <c r="H1198" s="15">
        <v>0</v>
      </c>
      <c r="I1198" s="15">
        <v>0</v>
      </c>
      <c r="J1198" s="15">
        <f t="shared" si="732"/>
        <v>0</v>
      </c>
      <c r="K1198" s="15">
        <v>0</v>
      </c>
      <c r="L1198" s="15">
        <v>0</v>
      </c>
      <c r="M1198" s="15">
        <f t="shared" si="733"/>
        <v>0</v>
      </c>
      <c r="N1198" s="15">
        <v>0</v>
      </c>
      <c r="O1198" s="15">
        <v>0</v>
      </c>
      <c r="P1198" s="15">
        <f t="shared" si="734"/>
        <v>0</v>
      </c>
      <c r="Q1198" s="15">
        <v>0</v>
      </c>
      <c r="R1198" s="15">
        <v>0</v>
      </c>
      <c r="S1198" s="15">
        <f t="shared" si="735"/>
        <v>0</v>
      </c>
      <c r="T1198" s="15">
        <v>0</v>
      </c>
      <c r="U1198" s="15">
        <v>0</v>
      </c>
      <c r="V1198" s="15">
        <f t="shared" si="736"/>
        <v>0</v>
      </c>
      <c r="W1198" s="15">
        <v>0</v>
      </c>
      <c r="X1198" s="15">
        <v>0</v>
      </c>
      <c r="Y1198" s="5"/>
      <c r="Z1198" s="5"/>
    </row>
    <row r="1199" spans="1:26" ht="16.5" thickTop="1" thickBot="1">
      <c r="A1199" s="13" t="str">
        <f t="shared" si="737"/>
        <v>a</v>
      </c>
      <c r="B1199" s="3" t="s">
        <v>0</v>
      </c>
      <c r="C1199" s="10" t="s">
        <v>14</v>
      </c>
      <c r="D1199" s="16">
        <f t="shared" si="730"/>
        <v>2851658.43</v>
      </c>
      <c r="E1199" s="16">
        <f>E1200+E1201+E1202+E1203+E1204+E1205</f>
        <v>2851658.43</v>
      </c>
      <c r="F1199" s="16">
        <f>F1200+F1201+F1202+F1203+F1204+F1205</f>
        <v>0</v>
      </c>
      <c r="G1199" s="16">
        <f t="shared" si="731"/>
        <v>3000000</v>
      </c>
      <c r="H1199" s="16">
        <f>H1200+H1201+H1202+H1203+H1204+H1205</f>
        <v>3000000</v>
      </c>
      <c r="I1199" s="16">
        <f>I1200+I1201+I1202+I1203+I1204+I1205</f>
        <v>0</v>
      </c>
      <c r="J1199" s="16">
        <f t="shared" si="732"/>
        <v>3000000</v>
      </c>
      <c r="K1199" s="16">
        <f>K1200+K1201+K1202+K1203+K1204+K1205</f>
        <v>3000000</v>
      </c>
      <c r="L1199" s="16">
        <f>L1200+L1201+L1202+L1203+L1204+L1205</f>
        <v>0</v>
      </c>
      <c r="M1199" s="16">
        <f t="shared" si="733"/>
        <v>0</v>
      </c>
      <c r="N1199" s="16">
        <f>N1200+N1201+N1202+N1203+N1204+N1205</f>
        <v>0</v>
      </c>
      <c r="O1199" s="16">
        <f>O1200+O1201+O1202+O1203+O1204+O1205</f>
        <v>0</v>
      </c>
      <c r="P1199" s="16">
        <f t="shared" si="734"/>
        <v>0</v>
      </c>
      <c r="Q1199" s="16">
        <f>Q1200+Q1201+Q1202+Q1203+Q1204+Q1205</f>
        <v>0</v>
      </c>
      <c r="R1199" s="16">
        <f>R1200+R1201+R1202+R1203+R1204+R1205</f>
        <v>0</v>
      </c>
      <c r="S1199" s="16">
        <f t="shared" si="735"/>
        <v>0</v>
      </c>
      <c r="T1199" s="16">
        <f>T1200+T1201+T1202+T1203+T1204+T1205</f>
        <v>0</v>
      </c>
      <c r="U1199" s="16">
        <f>U1200+U1201+U1202+U1203+U1204+U1205</f>
        <v>0</v>
      </c>
      <c r="V1199" s="16">
        <f t="shared" si="736"/>
        <v>0</v>
      </c>
      <c r="W1199" s="16">
        <f>W1200+W1201+W1202+W1203+W1204+W1205</f>
        <v>0</v>
      </c>
      <c r="X1199" s="16">
        <f>X1200+X1201+X1202+X1203+X1204+X1205</f>
        <v>0</v>
      </c>
      <c r="Y1199" s="2"/>
      <c r="Z1199" s="2"/>
    </row>
    <row r="1200" spans="1:26" s="8" customFormat="1" ht="16.5" thickTop="1" thickBot="1">
      <c r="A1200" s="13" t="str">
        <f t="shared" si="737"/>
        <v>b</v>
      </c>
      <c r="B1200" s="3"/>
      <c r="C1200" s="4" t="s">
        <v>182</v>
      </c>
      <c r="D1200" s="17">
        <f t="shared" si="730"/>
        <v>0</v>
      </c>
      <c r="E1200" s="17"/>
      <c r="F1200" s="17"/>
      <c r="G1200" s="17">
        <f t="shared" si="731"/>
        <v>0</v>
      </c>
      <c r="H1200" s="17"/>
      <c r="I1200" s="17"/>
      <c r="J1200" s="17">
        <f t="shared" si="732"/>
        <v>0</v>
      </c>
      <c r="K1200" s="17"/>
      <c r="L1200" s="17"/>
      <c r="M1200" s="17">
        <f t="shared" si="733"/>
        <v>0</v>
      </c>
      <c r="N1200" s="17"/>
      <c r="O1200" s="17"/>
      <c r="P1200" s="17">
        <f t="shared" si="734"/>
        <v>0</v>
      </c>
      <c r="Q1200" s="17"/>
      <c r="R1200" s="17"/>
      <c r="S1200" s="17">
        <f t="shared" si="735"/>
        <v>0</v>
      </c>
      <c r="T1200" s="17"/>
      <c r="U1200" s="17"/>
      <c r="V1200" s="17">
        <f t="shared" si="736"/>
        <v>0</v>
      </c>
      <c r="W1200" s="17"/>
      <c r="X1200" s="17"/>
      <c r="Y1200" s="2"/>
      <c r="Z1200" s="2"/>
    </row>
    <row r="1201" spans="1:26" ht="16.5" thickTop="1" thickBot="1">
      <c r="A1201" s="13" t="str">
        <f t="shared" si="737"/>
        <v>a</v>
      </c>
      <c r="B1201" s="3" t="s">
        <v>0</v>
      </c>
      <c r="C1201" s="4" t="s">
        <v>133</v>
      </c>
      <c r="D1201" s="17">
        <f t="shared" si="730"/>
        <v>285326.64</v>
      </c>
      <c r="E1201" s="17">
        <v>285326.64</v>
      </c>
      <c r="F1201" s="17"/>
      <c r="G1201" s="17">
        <f t="shared" si="731"/>
        <v>286000</v>
      </c>
      <c r="H1201" s="17">
        <v>286000</v>
      </c>
      <c r="I1201" s="17"/>
      <c r="J1201" s="17">
        <f t="shared" si="732"/>
        <v>287250</v>
      </c>
      <c r="K1201" s="17">
        <v>287250</v>
      </c>
      <c r="L1201" s="17"/>
      <c r="M1201" s="17">
        <f t="shared" si="733"/>
        <v>0</v>
      </c>
      <c r="N1201" s="17"/>
      <c r="O1201" s="17"/>
      <c r="P1201" s="17">
        <f t="shared" si="734"/>
        <v>0</v>
      </c>
      <c r="Q1201" s="17"/>
      <c r="R1201" s="17"/>
      <c r="S1201" s="17">
        <f t="shared" si="735"/>
        <v>0</v>
      </c>
      <c r="T1201" s="17"/>
      <c r="U1201" s="17"/>
      <c r="V1201" s="17">
        <f t="shared" si="736"/>
        <v>0</v>
      </c>
      <c r="W1201" s="17"/>
      <c r="X1201" s="17"/>
      <c r="Y1201" s="2"/>
      <c r="Z1201" s="2"/>
    </row>
    <row r="1202" spans="1:26" s="8" customFormat="1" ht="16.5" thickTop="1" thickBot="1">
      <c r="A1202" s="13" t="str">
        <f t="shared" si="737"/>
        <v>b</v>
      </c>
      <c r="B1202" s="3"/>
      <c r="C1202" s="4" t="s">
        <v>132</v>
      </c>
      <c r="D1202" s="17">
        <f t="shared" si="730"/>
        <v>0</v>
      </c>
      <c r="E1202" s="17"/>
      <c r="F1202" s="17"/>
      <c r="G1202" s="17">
        <f t="shared" si="731"/>
        <v>0</v>
      </c>
      <c r="H1202" s="17"/>
      <c r="I1202" s="17"/>
      <c r="J1202" s="17">
        <f t="shared" si="732"/>
        <v>0</v>
      </c>
      <c r="K1202" s="17"/>
      <c r="L1202" s="17"/>
      <c r="M1202" s="17">
        <f t="shared" si="733"/>
        <v>0</v>
      </c>
      <c r="N1202" s="17"/>
      <c r="O1202" s="17"/>
      <c r="P1202" s="17">
        <f t="shared" si="734"/>
        <v>0</v>
      </c>
      <c r="Q1202" s="17"/>
      <c r="R1202" s="17"/>
      <c r="S1202" s="17">
        <f t="shared" si="735"/>
        <v>0</v>
      </c>
      <c r="T1202" s="17"/>
      <c r="U1202" s="17"/>
      <c r="V1202" s="17">
        <f t="shared" si="736"/>
        <v>0</v>
      </c>
      <c r="W1202" s="17"/>
      <c r="X1202" s="17"/>
      <c r="Y1202" s="2"/>
      <c r="Z1202" s="2"/>
    </row>
    <row r="1203" spans="1:26" s="8" customFormat="1" ht="16.5" thickTop="1" thickBot="1">
      <c r="A1203" s="13" t="str">
        <f t="shared" si="737"/>
        <v>b</v>
      </c>
      <c r="B1203" s="3"/>
      <c r="C1203" s="4" t="s">
        <v>148</v>
      </c>
      <c r="D1203" s="17">
        <f t="shared" si="730"/>
        <v>0</v>
      </c>
      <c r="E1203" s="17"/>
      <c r="F1203" s="17"/>
      <c r="G1203" s="17">
        <f t="shared" si="731"/>
        <v>0</v>
      </c>
      <c r="H1203" s="17"/>
      <c r="I1203" s="17"/>
      <c r="J1203" s="17">
        <f t="shared" si="732"/>
        <v>0</v>
      </c>
      <c r="K1203" s="17"/>
      <c r="L1203" s="17"/>
      <c r="M1203" s="17">
        <f t="shared" si="733"/>
        <v>0</v>
      </c>
      <c r="N1203" s="17"/>
      <c r="O1203" s="17"/>
      <c r="P1203" s="17">
        <f t="shared" si="734"/>
        <v>0</v>
      </c>
      <c r="Q1203" s="17"/>
      <c r="R1203" s="17"/>
      <c r="S1203" s="17">
        <f t="shared" si="735"/>
        <v>0</v>
      </c>
      <c r="T1203" s="17"/>
      <c r="U1203" s="17"/>
      <c r="V1203" s="17">
        <f t="shared" si="736"/>
        <v>0</v>
      </c>
      <c r="W1203" s="17"/>
      <c r="X1203" s="17"/>
      <c r="Y1203" s="2"/>
      <c r="Z1203" s="2"/>
    </row>
    <row r="1204" spans="1:26" ht="16.5" thickTop="1" thickBot="1">
      <c r="A1204" s="13" t="str">
        <f t="shared" si="737"/>
        <v>a</v>
      </c>
      <c r="B1204" s="3" t="s">
        <v>0</v>
      </c>
      <c r="C1204" s="4" t="s">
        <v>134</v>
      </c>
      <c r="D1204" s="17">
        <f t="shared" ref="D1204:D1223" si="738">E1204+F1204</f>
        <v>2566331.79</v>
      </c>
      <c r="E1204" s="17">
        <v>2566331.79</v>
      </c>
      <c r="F1204" s="17"/>
      <c r="G1204" s="17">
        <f t="shared" ref="G1204:G1223" si="739">H1204+I1204</f>
        <v>2714000</v>
      </c>
      <c r="H1204" s="17">
        <v>2714000</v>
      </c>
      <c r="I1204" s="17"/>
      <c r="J1204" s="17">
        <f t="shared" ref="J1204:J1223" si="740">K1204+L1204</f>
        <v>2712750</v>
      </c>
      <c r="K1204" s="17">
        <v>2712750</v>
      </c>
      <c r="L1204" s="17"/>
      <c r="M1204" s="17">
        <f t="shared" ref="M1204:M1223" si="741">N1204+O1204</f>
        <v>0</v>
      </c>
      <c r="N1204" s="17"/>
      <c r="O1204" s="17"/>
      <c r="P1204" s="17">
        <f t="shared" ref="P1204:P1223" si="742">Q1204+R1204</f>
        <v>0</v>
      </c>
      <c r="Q1204" s="17"/>
      <c r="R1204" s="17"/>
      <c r="S1204" s="17">
        <f t="shared" ref="S1204:S1223" si="743">T1204+U1204</f>
        <v>0</v>
      </c>
      <c r="T1204" s="17"/>
      <c r="U1204" s="17"/>
      <c r="V1204" s="17">
        <f t="shared" ref="V1204:V1223" si="744">W1204+X1204</f>
        <v>0</v>
      </c>
      <c r="W1204" s="17"/>
      <c r="X1204" s="17"/>
      <c r="Y1204" s="2"/>
      <c r="Z1204" s="2"/>
    </row>
    <row r="1205" spans="1:26" ht="16.5" thickTop="1" thickBot="1">
      <c r="A1205" s="13" t="str">
        <f t="shared" si="737"/>
        <v>b</v>
      </c>
      <c r="B1205" s="3" t="s">
        <v>0</v>
      </c>
      <c r="C1205" s="4" t="s">
        <v>129</v>
      </c>
      <c r="D1205" s="17">
        <f t="shared" si="738"/>
        <v>0</v>
      </c>
      <c r="E1205" s="17">
        <f>E1206+E1207</f>
        <v>0</v>
      </c>
      <c r="F1205" s="17">
        <f>F1206+F1207</f>
        <v>0</v>
      </c>
      <c r="G1205" s="17">
        <f t="shared" si="739"/>
        <v>0</v>
      </c>
      <c r="H1205" s="17">
        <f>H1206+H1207</f>
        <v>0</v>
      </c>
      <c r="I1205" s="17">
        <f>I1206+I1207</f>
        <v>0</v>
      </c>
      <c r="J1205" s="17">
        <f t="shared" si="740"/>
        <v>0</v>
      </c>
      <c r="K1205" s="17">
        <f>K1206+K1207</f>
        <v>0</v>
      </c>
      <c r="L1205" s="17">
        <f>L1206+L1207</f>
        <v>0</v>
      </c>
      <c r="M1205" s="17">
        <f t="shared" si="741"/>
        <v>0</v>
      </c>
      <c r="N1205" s="17">
        <f>N1206+N1207</f>
        <v>0</v>
      </c>
      <c r="O1205" s="17">
        <f>O1206+O1207</f>
        <v>0</v>
      </c>
      <c r="P1205" s="17">
        <f t="shared" si="742"/>
        <v>0</v>
      </c>
      <c r="Q1205" s="17">
        <f>Q1206+Q1207</f>
        <v>0</v>
      </c>
      <c r="R1205" s="17">
        <f>R1206+R1207</f>
        <v>0</v>
      </c>
      <c r="S1205" s="17">
        <f t="shared" si="743"/>
        <v>0</v>
      </c>
      <c r="T1205" s="17">
        <f>T1206+T1207</f>
        <v>0</v>
      </c>
      <c r="U1205" s="17">
        <f>U1206+U1207</f>
        <v>0</v>
      </c>
      <c r="V1205" s="17">
        <f t="shared" si="744"/>
        <v>0</v>
      </c>
      <c r="W1205" s="17">
        <f>W1206+W1207</f>
        <v>0</v>
      </c>
      <c r="X1205" s="17">
        <f>X1206+X1207</f>
        <v>0</v>
      </c>
      <c r="Y1205" s="2"/>
      <c r="Z1205" s="2"/>
    </row>
    <row r="1206" spans="1:26" ht="27" thickTop="1" thickBot="1">
      <c r="A1206" s="13" t="str">
        <f t="shared" si="737"/>
        <v>b</v>
      </c>
      <c r="B1206" s="3" t="s">
        <v>0</v>
      </c>
      <c r="C1206" s="11" t="s">
        <v>15</v>
      </c>
      <c r="D1206" s="19">
        <f t="shared" si="738"/>
        <v>0</v>
      </c>
      <c r="E1206" s="19"/>
      <c r="F1206" s="19"/>
      <c r="G1206" s="19">
        <f t="shared" si="739"/>
        <v>0</v>
      </c>
      <c r="H1206" s="19"/>
      <c r="I1206" s="19"/>
      <c r="J1206" s="19">
        <f t="shared" si="740"/>
        <v>0</v>
      </c>
      <c r="K1206" s="19"/>
      <c r="L1206" s="19"/>
      <c r="M1206" s="19">
        <f t="shared" si="741"/>
        <v>0</v>
      </c>
      <c r="N1206" s="19"/>
      <c r="O1206" s="19"/>
      <c r="P1206" s="19">
        <f t="shared" si="742"/>
        <v>0</v>
      </c>
      <c r="Q1206" s="19"/>
      <c r="R1206" s="19"/>
      <c r="S1206" s="19">
        <f t="shared" si="743"/>
        <v>0</v>
      </c>
      <c r="T1206" s="19"/>
      <c r="U1206" s="19"/>
      <c r="V1206" s="19">
        <f t="shared" si="744"/>
        <v>0</v>
      </c>
      <c r="W1206" s="19"/>
      <c r="X1206" s="19"/>
      <c r="Y1206" s="2"/>
      <c r="Z1206" s="2"/>
    </row>
    <row r="1207" spans="1:26" s="8" customFormat="1" ht="27" thickTop="1" thickBot="1">
      <c r="A1207" s="13" t="str">
        <f t="shared" si="737"/>
        <v>b</v>
      </c>
      <c r="B1207" s="3"/>
      <c r="C1207" s="11" t="s">
        <v>16</v>
      </c>
      <c r="D1207" s="19">
        <f t="shared" si="738"/>
        <v>0</v>
      </c>
      <c r="E1207" s="19"/>
      <c r="F1207" s="19"/>
      <c r="G1207" s="19">
        <f t="shared" si="739"/>
        <v>0</v>
      </c>
      <c r="H1207" s="19"/>
      <c r="I1207" s="19"/>
      <c r="J1207" s="19">
        <f t="shared" si="740"/>
        <v>0</v>
      </c>
      <c r="K1207" s="19"/>
      <c r="L1207" s="19"/>
      <c r="M1207" s="19">
        <f t="shared" si="741"/>
        <v>0</v>
      </c>
      <c r="N1207" s="19"/>
      <c r="O1207" s="19"/>
      <c r="P1207" s="19">
        <f t="shared" si="742"/>
        <v>0</v>
      </c>
      <c r="Q1207" s="19"/>
      <c r="R1207" s="19"/>
      <c r="S1207" s="19">
        <f t="shared" si="743"/>
        <v>0</v>
      </c>
      <c r="T1207" s="19"/>
      <c r="U1207" s="19"/>
      <c r="V1207" s="19">
        <f t="shared" si="744"/>
        <v>0</v>
      </c>
      <c r="W1207" s="19"/>
      <c r="X1207" s="19"/>
      <c r="Y1207" s="2"/>
      <c r="Z1207" s="2"/>
    </row>
    <row r="1208" spans="1:26" s="8" customFormat="1" ht="16.5" thickTop="1" thickBot="1">
      <c r="A1208" s="13" t="str">
        <f t="shared" si="737"/>
        <v>b</v>
      </c>
      <c r="B1208" s="3"/>
      <c r="C1208" s="10" t="s">
        <v>17</v>
      </c>
      <c r="D1208" s="16">
        <f t="shared" si="738"/>
        <v>0</v>
      </c>
      <c r="E1208" s="16">
        <v>0</v>
      </c>
      <c r="F1208" s="16">
        <v>0</v>
      </c>
      <c r="G1208" s="16">
        <f t="shared" si="739"/>
        <v>0</v>
      </c>
      <c r="H1208" s="16">
        <v>0</v>
      </c>
      <c r="I1208" s="16">
        <v>0</v>
      </c>
      <c r="J1208" s="16">
        <f t="shared" si="740"/>
        <v>0</v>
      </c>
      <c r="K1208" s="16">
        <v>0</v>
      </c>
      <c r="L1208" s="16">
        <v>0</v>
      </c>
      <c r="M1208" s="16">
        <f t="shared" si="741"/>
        <v>0</v>
      </c>
      <c r="N1208" s="16">
        <v>0</v>
      </c>
      <c r="O1208" s="16">
        <v>0</v>
      </c>
      <c r="P1208" s="16">
        <f t="shared" si="742"/>
        <v>0</v>
      </c>
      <c r="Q1208" s="16">
        <v>0</v>
      </c>
      <c r="R1208" s="16">
        <v>0</v>
      </c>
      <c r="S1208" s="16">
        <f t="shared" si="743"/>
        <v>0</v>
      </c>
      <c r="T1208" s="16">
        <v>0</v>
      </c>
      <c r="U1208" s="16">
        <v>0</v>
      </c>
      <c r="V1208" s="16">
        <f t="shared" si="744"/>
        <v>0</v>
      </c>
      <c r="W1208" s="16">
        <v>0</v>
      </c>
      <c r="X1208" s="16">
        <v>0</v>
      </c>
      <c r="Y1208" s="2"/>
      <c r="Z1208" s="2"/>
    </row>
    <row r="1209" spans="1:26" s="8" customFormat="1" ht="16.5" thickTop="1" thickBot="1">
      <c r="A1209" s="13" t="str">
        <f t="shared" si="737"/>
        <v>b</v>
      </c>
      <c r="B1209" s="3"/>
      <c r="C1209" s="10" t="s">
        <v>18</v>
      </c>
      <c r="D1209" s="16">
        <f t="shared" si="738"/>
        <v>0</v>
      </c>
      <c r="E1209" s="16">
        <v>0</v>
      </c>
      <c r="F1209" s="16">
        <v>0</v>
      </c>
      <c r="G1209" s="16">
        <f t="shared" si="739"/>
        <v>0</v>
      </c>
      <c r="H1209" s="16">
        <v>0</v>
      </c>
      <c r="I1209" s="16">
        <v>0</v>
      </c>
      <c r="J1209" s="16">
        <f t="shared" si="740"/>
        <v>0</v>
      </c>
      <c r="K1209" s="16">
        <v>0</v>
      </c>
      <c r="L1209" s="16">
        <v>0</v>
      </c>
      <c r="M1209" s="16">
        <f t="shared" si="741"/>
        <v>0</v>
      </c>
      <c r="N1209" s="16">
        <v>0</v>
      </c>
      <c r="O1209" s="16">
        <v>0</v>
      </c>
      <c r="P1209" s="16">
        <f t="shared" si="742"/>
        <v>0</v>
      </c>
      <c r="Q1209" s="16">
        <v>0</v>
      </c>
      <c r="R1209" s="16">
        <v>0</v>
      </c>
      <c r="S1209" s="16">
        <f t="shared" si="743"/>
        <v>0</v>
      </c>
      <c r="T1209" s="16">
        <v>0</v>
      </c>
      <c r="U1209" s="16">
        <v>0</v>
      </c>
      <c r="V1209" s="16">
        <f t="shared" si="744"/>
        <v>0</v>
      </c>
      <c r="W1209" s="16">
        <v>0</v>
      </c>
      <c r="X1209" s="16">
        <v>0</v>
      </c>
      <c r="Y1209" s="2"/>
      <c r="Z1209" s="2"/>
    </row>
    <row r="1210" spans="1:26" ht="46.5" thickTop="1" thickBot="1">
      <c r="A1210" s="13" t="str">
        <f t="shared" si="737"/>
        <v>a</v>
      </c>
      <c r="B1210" s="3" t="s">
        <v>105</v>
      </c>
      <c r="C1210" s="6" t="s">
        <v>165</v>
      </c>
      <c r="D1210" s="14">
        <f t="shared" si="738"/>
        <v>8534223.5</v>
      </c>
      <c r="E1210" s="14">
        <f>E1213+E1222+E1223</f>
        <v>8534223.5</v>
      </c>
      <c r="F1210" s="14">
        <f>F1213+F1222+F1223</f>
        <v>0</v>
      </c>
      <c r="G1210" s="14">
        <f t="shared" si="739"/>
        <v>9800000</v>
      </c>
      <c r="H1210" s="14">
        <f>H1213+H1222+H1223</f>
        <v>9800000</v>
      </c>
      <c r="I1210" s="14">
        <f>I1213+I1222+I1223</f>
        <v>0</v>
      </c>
      <c r="J1210" s="14">
        <f t="shared" si="740"/>
        <v>9750000</v>
      </c>
      <c r="K1210" s="14">
        <f>K1213+K1222+K1223</f>
        <v>9750000</v>
      </c>
      <c r="L1210" s="14">
        <f>L1213+L1222+L1223</f>
        <v>0</v>
      </c>
      <c r="M1210" s="14">
        <f t="shared" si="741"/>
        <v>0</v>
      </c>
      <c r="N1210" s="14">
        <f>N1213+N1222+N1223</f>
        <v>0</v>
      </c>
      <c r="O1210" s="14">
        <f>O1213+O1222+O1223</f>
        <v>0</v>
      </c>
      <c r="P1210" s="14">
        <f t="shared" si="742"/>
        <v>11480000</v>
      </c>
      <c r="Q1210" s="14">
        <v>11480000</v>
      </c>
      <c r="R1210" s="14">
        <f>R1213+R1222+R1223</f>
        <v>0</v>
      </c>
      <c r="S1210" s="14">
        <f t="shared" si="743"/>
        <v>0</v>
      </c>
      <c r="T1210" s="14">
        <f>T1213+T1222+T1223</f>
        <v>0</v>
      </c>
      <c r="U1210" s="14">
        <f>U1213+U1222+U1223</f>
        <v>0</v>
      </c>
      <c r="V1210" s="14">
        <f t="shared" si="744"/>
        <v>0</v>
      </c>
      <c r="W1210" s="14">
        <f>W1213+W1222+W1223</f>
        <v>0</v>
      </c>
      <c r="X1210" s="14">
        <f>X1213+X1222+X1223</f>
        <v>0</v>
      </c>
      <c r="Y1210" s="5" t="s">
        <v>135</v>
      </c>
      <c r="Z1210" s="5" t="s">
        <v>164</v>
      </c>
    </row>
    <row r="1211" spans="1:26" s="8" customFormat="1" ht="16.5" thickTop="1" thickBot="1">
      <c r="A1211" s="13" t="str">
        <f t="shared" si="737"/>
        <v>b</v>
      </c>
      <c r="B1211" s="3"/>
      <c r="C1211" s="9" t="s">
        <v>12</v>
      </c>
      <c r="D1211" s="15">
        <f t="shared" si="738"/>
        <v>0</v>
      </c>
      <c r="E1211" s="15">
        <v>0</v>
      </c>
      <c r="F1211" s="15">
        <v>0</v>
      </c>
      <c r="G1211" s="15">
        <f t="shared" si="739"/>
        <v>0</v>
      </c>
      <c r="H1211" s="15">
        <v>0</v>
      </c>
      <c r="I1211" s="15">
        <v>0</v>
      </c>
      <c r="J1211" s="15">
        <f t="shared" si="740"/>
        <v>0</v>
      </c>
      <c r="K1211" s="15">
        <v>0</v>
      </c>
      <c r="L1211" s="15">
        <v>0</v>
      </c>
      <c r="M1211" s="15">
        <f t="shared" si="741"/>
        <v>0</v>
      </c>
      <c r="N1211" s="15">
        <v>0</v>
      </c>
      <c r="O1211" s="15">
        <v>0</v>
      </c>
      <c r="P1211" s="15">
        <f t="shared" si="742"/>
        <v>0</v>
      </c>
      <c r="Q1211" s="15">
        <v>0</v>
      </c>
      <c r="R1211" s="15">
        <v>0</v>
      </c>
      <c r="S1211" s="15">
        <f t="shared" si="743"/>
        <v>0</v>
      </c>
      <c r="T1211" s="15">
        <v>0</v>
      </c>
      <c r="U1211" s="15">
        <v>0</v>
      </c>
      <c r="V1211" s="15">
        <f t="shared" si="744"/>
        <v>0</v>
      </c>
      <c r="W1211" s="15">
        <v>0</v>
      </c>
      <c r="X1211" s="15">
        <v>0</v>
      </c>
      <c r="Y1211" s="5"/>
      <c r="Z1211" s="5"/>
    </row>
    <row r="1212" spans="1:26" s="8" customFormat="1" ht="16.5" thickTop="1" thickBot="1">
      <c r="A1212" s="13" t="str">
        <f t="shared" si="737"/>
        <v>b</v>
      </c>
      <c r="B1212" s="3"/>
      <c r="C1212" s="9" t="s">
        <v>13</v>
      </c>
      <c r="D1212" s="15">
        <f t="shared" si="738"/>
        <v>0</v>
      </c>
      <c r="E1212" s="15">
        <v>0</v>
      </c>
      <c r="F1212" s="15">
        <v>0</v>
      </c>
      <c r="G1212" s="15">
        <f t="shared" si="739"/>
        <v>0</v>
      </c>
      <c r="H1212" s="15">
        <v>0</v>
      </c>
      <c r="I1212" s="15">
        <v>0</v>
      </c>
      <c r="J1212" s="15">
        <f t="shared" si="740"/>
        <v>0</v>
      </c>
      <c r="K1212" s="15">
        <v>0</v>
      </c>
      <c r="L1212" s="15">
        <v>0</v>
      </c>
      <c r="M1212" s="15">
        <f t="shared" si="741"/>
        <v>0</v>
      </c>
      <c r="N1212" s="15">
        <v>0</v>
      </c>
      <c r="O1212" s="15">
        <v>0</v>
      </c>
      <c r="P1212" s="15">
        <f t="shared" si="742"/>
        <v>0</v>
      </c>
      <c r="Q1212" s="15">
        <v>0</v>
      </c>
      <c r="R1212" s="15">
        <v>0</v>
      </c>
      <c r="S1212" s="15">
        <f t="shared" si="743"/>
        <v>0</v>
      </c>
      <c r="T1212" s="15">
        <v>0</v>
      </c>
      <c r="U1212" s="15">
        <v>0</v>
      </c>
      <c r="V1212" s="15">
        <f t="shared" si="744"/>
        <v>0</v>
      </c>
      <c r="W1212" s="15">
        <v>0</v>
      </c>
      <c r="X1212" s="15">
        <v>0</v>
      </c>
      <c r="Y1212" s="5"/>
      <c r="Z1212" s="5"/>
    </row>
    <row r="1213" spans="1:26" ht="16.5" thickTop="1" thickBot="1">
      <c r="A1213" s="13" t="str">
        <f t="shared" si="737"/>
        <v>a</v>
      </c>
      <c r="B1213" s="3" t="s">
        <v>0</v>
      </c>
      <c r="C1213" s="10" t="s">
        <v>14</v>
      </c>
      <c r="D1213" s="16">
        <f t="shared" si="738"/>
        <v>8534223.5</v>
      </c>
      <c r="E1213" s="16">
        <f>E1214+E1215+E1216+E1217+E1218+E1219</f>
        <v>8534223.5</v>
      </c>
      <c r="F1213" s="16">
        <f>F1214+F1215+F1216+F1217+F1218+F1219</f>
        <v>0</v>
      </c>
      <c r="G1213" s="16">
        <f t="shared" si="739"/>
        <v>9800000</v>
      </c>
      <c r="H1213" s="16">
        <f>H1214+H1215+H1216+H1217+H1218+H1219</f>
        <v>9800000</v>
      </c>
      <c r="I1213" s="16">
        <f>I1214+I1215+I1216+I1217+I1218+I1219</f>
        <v>0</v>
      </c>
      <c r="J1213" s="16">
        <f t="shared" si="740"/>
        <v>9750000</v>
      </c>
      <c r="K1213" s="16">
        <f>K1214+K1215+K1216+K1217+K1218+K1219</f>
        <v>9750000</v>
      </c>
      <c r="L1213" s="16">
        <f>L1214+L1215+L1216+L1217+L1218+L1219</f>
        <v>0</v>
      </c>
      <c r="M1213" s="16">
        <f t="shared" si="741"/>
        <v>0</v>
      </c>
      <c r="N1213" s="16">
        <f>N1214+N1215+N1216+N1217+N1218+N1219</f>
        <v>0</v>
      </c>
      <c r="O1213" s="16">
        <f>O1214+O1215+O1216+O1217+O1218+O1219</f>
        <v>0</v>
      </c>
      <c r="P1213" s="16">
        <f t="shared" si="742"/>
        <v>0</v>
      </c>
      <c r="Q1213" s="16">
        <f>Q1214+Q1215+Q1216+Q1217+Q1218+Q1219</f>
        <v>0</v>
      </c>
      <c r="R1213" s="16">
        <f>R1214+R1215+R1216+R1217+R1218+R1219</f>
        <v>0</v>
      </c>
      <c r="S1213" s="16">
        <f t="shared" si="743"/>
        <v>0</v>
      </c>
      <c r="T1213" s="16">
        <f>T1214+T1215+T1216+T1217+T1218+T1219</f>
        <v>0</v>
      </c>
      <c r="U1213" s="16">
        <f>U1214+U1215+U1216+U1217+U1218+U1219</f>
        <v>0</v>
      </c>
      <c r="V1213" s="16">
        <f t="shared" si="744"/>
        <v>0</v>
      </c>
      <c r="W1213" s="16">
        <f>W1214+W1215+W1216+W1217+W1218+W1219</f>
        <v>0</v>
      </c>
      <c r="X1213" s="16">
        <f>X1214+X1215+X1216+X1217+X1218+X1219</f>
        <v>0</v>
      </c>
      <c r="Y1213" s="2"/>
      <c r="Z1213" s="2"/>
    </row>
    <row r="1214" spans="1:26" s="8" customFormat="1" ht="16.5" thickTop="1" thickBot="1">
      <c r="A1214" s="13" t="str">
        <f t="shared" si="737"/>
        <v>b</v>
      </c>
      <c r="B1214" s="3"/>
      <c r="C1214" s="4" t="s">
        <v>182</v>
      </c>
      <c r="D1214" s="17">
        <f t="shared" si="738"/>
        <v>0</v>
      </c>
      <c r="E1214" s="17"/>
      <c r="F1214" s="17"/>
      <c r="G1214" s="17">
        <f t="shared" si="739"/>
        <v>0</v>
      </c>
      <c r="H1214" s="17"/>
      <c r="I1214" s="17"/>
      <c r="J1214" s="17">
        <f t="shared" si="740"/>
        <v>0</v>
      </c>
      <c r="K1214" s="17"/>
      <c r="L1214" s="17"/>
      <c r="M1214" s="17">
        <f t="shared" si="741"/>
        <v>0</v>
      </c>
      <c r="N1214" s="17"/>
      <c r="O1214" s="17"/>
      <c r="P1214" s="17">
        <f t="shared" si="742"/>
        <v>0</v>
      </c>
      <c r="Q1214" s="17"/>
      <c r="R1214" s="17"/>
      <c r="S1214" s="17">
        <f t="shared" si="743"/>
        <v>0</v>
      </c>
      <c r="T1214" s="17"/>
      <c r="U1214" s="17"/>
      <c r="V1214" s="17">
        <f t="shared" si="744"/>
        <v>0</v>
      </c>
      <c r="W1214" s="17"/>
      <c r="X1214" s="17"/>
      <c r="Y1214" s="2"/>
      <c r="Z1214" s="2"/>
    </row>
    <row r="1215" spans="1:26" ht="16.5" thickTop="1" thickBot="1">
      <c r="A1215" s="13" t="str">
        <f t="shared" si="737"/>
        <v>a</v>
      </c>
      <c r="B1215" s="3" t="s">
        <v>0</v>
      </c>
      <c r="C1215" s="4" t="s">
        <v>133</v>
      </c>
      <c r="D1215" s="17">
        <f t="shared" si="738"/>
        <v>216000</v>
      </c>
      <c r="E1215" s="17">
        <v>216000</v>
      </c>
      <c r="F1215" s="17"/>
      <c r="G1215" s="17">
        <f t="shared" si="739"/>
        <v>216000</v>
      </c>
      <c r="H1215" s="17">
        <v>216000</v>
      </c>
      <c r="I1215" s="17"/>
      <c r="J1215" s="17">
        <f t="shared" si="740"/>
        <v>240000</v>
      </c>
      <c r="K1215" s="17">
        <v>240000</v>
      </c>
      <c r="L1215" s="17"/>
      <c r="M1215" s="17">
        <f t="shared" si="741"/>
        <v>0</v>
      </c>
      <c r="N1215" s="17"/>
      <c r="O1215" s="17"/>
      <c r="P1215" s="17">
        <f t="shared" si="742"/>
        <v>0</v>
      </c>
      <c r="Q1215" s="17"/>
      <c r="R1215" s="17"/>
      <c r="S1215" s="17">
        <f t="shared" si="743"/>
        <v>0</v>
      </c>
      <c r="T1215" s="17"/>
      <c r="U1215" s="17"/>
      <c r="V1215" s="17">
        <f t="shared" si="744"/>
        <v>0</v>
      </c>
      <c r="W1215" s="17"/>
      <c r="X1215" s="17"/>
      <c r="Y1215" s="2"/>
      <c r="Z1215" s="2"/>
    </row>
    <row r="1216" spans="1:26" s="8" customFormat="1" ht="16.5" thickTop="1" thickBot="1">
      <c r="A1216" s="13" t="str">
        <f t="shared" si="737"/>
        <v>b</v>
      </c>
      <c r="B1216" s="3"/>
      <c r="C1216" s="4" t="s">
        <v>132</v>
      </c>
      <c r="D1216" s="17">
        <f t="shared" si="738"/>
        <v>0</v>
      </c>
      <c r="E1216" s="17"/>
      <c r="F1216" s="17"/>
      <c r="G1216" s="17">
        <f t="shared" si="739"/>
        <v>0</v>
      </c>
      <c r="H1216" s="17"/>
      <c r="I1216" s="17"/>
      <c r="J1216" s="17">
        <f t="shared" si="740"/>
        <v>0</v>
      </c>
      <c r="K1216" s="17"/>
      <c r="L1216" s="17"/>
      <c r="M1216" s="17">
        <f t="shared" si="741"/>
        <v>0</v>
      </c>
      <c r="N1216" s="17"/>
      <c r="O1216" s="17"/>
      <c r="P1216" s="17">
        <f t="shared" si="742"/>
        <v>0</v>
      </c>
      <c r="Q1216" s="17"/>
      <c r="R1216" s="17"/>
      <c r="S1216" s="17">
        <f t="shared" si="743"/>
        <v>0</v>
      </c>
      <c r="T1216" s="17"/>
      <c r="U1216" s="17"/>
      <c r="V1216" s="17">
        <f t="shared" si="744"/>
        <v>0</v>
      </c>
      <c r="W1216" s="17"/>
      <c r="X1216" s="17"/>
      <c r="Y1216" s="2"/>
      <c r="Z1216" s="2"/>
    </row>
    <row r="1217" spans="1:26" s="8" customFormat="1" ht="16.5" thickTop="1" thickBot="1">
      <c r="A1217" s="13" t="str">
        <f t="shared" si="737"/>
        <v>b</v>
      </c>
      <c r="B1217" s="3"/>
      <c r="C1217" s="4" t="s">
        <v>148</v>
      </c>
      <c r="D1217" s="17">
        <f t="shared" si="738"/>
        <v>0</v>
      </c>
      <c r="E1217" s="17"/>
      <c r="F1217" s="17"/>
      <c r="G1217" s="17">
        <f t="shared" si="739"/>
        <v>0</v>
      </c>
      <c r="H1217" s="17"/>
      <c r="I1217" s="17"/>
      <c r="J1217" s="17">
        <f t="shared" si="740"/>
        <v>0</v>
      </c>
      <c r="K1217" s="17"/>
      <c r="L1217" s="17"/>
      <c r="M1217" s="17">
        <f t="shared" si="741"/>
        <v>0</v>
      </c>
      <c r="N1217" s="17"/>
      <c r="O1217" s="17"/>
      <c r="P1217" s="17">
        <f t="shared" si="742"/>
        <v>0</v>
      </c>
      <c r="Q1217" s="17"/>
      <c r="R1217" s="17"/>
      <c r="S1217" s="17">
        <f t="shared" si="743"/>
        <v>0</v>
      </c>
      <c r="T1217" s="17"/>
      <c r="U1217" s="17"/>
      <c r="V1217" s="17">
        <f t="shared" si="744"/>
        <v>0</v>
      </c>
      <c r="W1217" s="17"/>
      <c r="X1217" s="17"/>
      <c r="Y1217" s="2"/>
      <c r="Z1217" s="2"/>
    </row>
    <row r="1218" spans="1:26" ht="16.5" thickTop="1" thickBot="1">
      <c r="A1218" s="13" t="str">
        <f t="shared" si="737"/>
        <v>a</v>
      </c>
      <c r="B1218" s="3" t="s">
        <v>0</v>
      </c>
      <c r="C1218" s="4" t="s">
        <v>134</v>
      </c>
      <c r="D1218" s="17">
        <f t="shared" si="738"/>
        <v>8318223.5</v>
      </c>
      <c r="E1218" s="17">
        <v>8318223.5</v>
      </c>
      <c r="F1218" s="17"/>
      <c r="G1218" s="17">
        <f t="shared" si="739"/>
        <v>9584000</v>
      </c>
      <c r="H1218" s="17">
        <v>9584000</v>
      </c>
      <c r="I1218" s="17"/>
      <c r="J1218" s="17">
        <f t="shared" si="740"/>
        <v>9510000</v>
      </c>
      <c r="K1218" s="17">
        <v>9510000</v>
      </c>
      <c r="L1218" s="17"/>
      <c r="M1218" s="17">
        <f t="shared" si="741"/>
        <v>0</v>
      </c>
      <c r="N1218" s="17"/>
      <c r="O1218" s="17"/>
      <c r="P1218" s="17">
        <f t="shared" si="742"/>
        <v>0</v>
      </c>
      <c r="Q1218" s="17"/>
      <c r="R1218" s="17"/>
      <c r="S1218" s="17">
        <f t="shared" si="743"/>
        <v>0</v>
      </c>
      <c r="T1218" s="17"/>
      <c r="U1218" s="17"/>
      <c r="V1218" s="17">
        <f t="shared" si="744"/>
        <v>0</v>
      </c>
      <c r="W1218" s="17"/>
      <c r="X1218" s="17"/>
      <c r="Y1218" s="2"/>
      <c r="Z1218" s="2"/>
    </row>
    <row r="1219" spans="1:26" s="8" customFormat="1" ht="16.5" thickTop="1" thickBot="1">
      <c r="A1219" s="13" t="str">
        <f t="shared" si="737"/>
        <v>b</v>
      </c>
      <c r="B1219" s="3"/>
      <c r="C1219" s="4" t="s">
        <v>129</v>
      </c>
      <c r="D1219" s="17">
        <f t="shared" si="738"/>
        <v>0</v>
      </c>
      <c r="E1219" s="17">
        <f>E1220+E1221</f>
        <v>0</v>
      </c>
      <c r="F1219" s="17">
        <f>F1220+F1221</f>
        <v>0</v>
      </c>
      <c r="G1219" s="17">
        <f t="shared" si="739"/>
        <v>0</v>
      </c>
      <c r="H1219" s="17">
        <f>H1220+H1221</f>
        <v>0</v>
      </c>
      <c r="I1219" s="17">
        <f>I1220+I1221</f>
        <v>0</v>
      </c>
      <c r="J1219" s="17">
        <f t="shared" si="740"/>
        <v>0</v>
      </c>
      <c r="K1219" s="17">
        <f>K1220+K1221</f>
        <v>0</v>
      </c>
      <c r="L1219" s="17">
        <f>L1220+L1221</f>
        <v>0</v>
      </c>
      <c r="M1219" s="17">
        <f t="shared" si="741"/>
        <v>0</v>
      </c>
      <c r="N1219" s="17">
        <f>N1220+N1221</f>
        <v>0</v>
      </c>
      <c r="O1219" s="17">
        <f>O1220+O1221</f>
        <v>0</v>
      </c>
      <c r="P1219" s="17">
        <f t="shared" si="742"/>
        <v>0</v>
      </c>
      <c r="Q1219" s="17">
        <f>Q1220+Q1221</f>
        <v>0</v>
      </c>
      <c r="R1219" s="17">
        <f>R1220+R1221</f>
        <v>0</v>
      </c>
      <c r="S1219" s="17">
        <f t="shared" si="743"/>
        <v>0</v>
      </c>
      <c r="T1219" s="17">
        <f>T1220+T1221</f>
        <v>0</v>
      </c>
      <c r="U1219" s="17">
        <f>U1220+U1221</f>
        <v>0</v>
      </c>
      <c r="V1219" s="17">
        <f t="shared" si="744"/>
        <v>0</v>
      </c>
      <c r="W1219" s="17">
        <f>W1220+W1221</f>
        <v>0</v>
      </c>
      <c r="X1219" s="17">
        <f>X1220+X1221</f>
        <v>0</v>
      </c>
      <c r="Y1219" s="2"/>
      <c r="Z1219" s="2"/>
    </row>
    <row r="1220" spans="1:26" s="8" customFormat="1" ht="27" thickTop="1" thickBot="1">
      <c r="A1220" s="13" t="str">
        <f t="shared" si="737"/>
        <v>b</v>
      </c>
      <c r="B1220" s="3"/>
      <c r="C1220" s="11" t="s">
        <v>15</v>
      </c>
      <c r="D1220" s="19">
        <f t="shared" si="738"/>
        <v>0</v>
      </c>
      <c r="E1220" s="19"/>
      <c r="F1220" s="19"/>
      <c r="G1220" s="19">
        <f t="shared" si="739"/>
        <v>0</v>
      </c>
      <c r="H1220" s="19"/>
      <c r="I1220" s="19"/>
      <c r="J1220" s="19">
        <f t="shared" si="740"/>
        <v>0</v>
      </c>
      <c r="K1220" s="19"/>
      <c r="L1220" s="19"/>
      <c r="M1220" s="19">
        <f t="shared" si="741"/>
        <v>0</v>
      </c>
      <c r="N1220" s="19"/>
      <c r="O1220" s="19"/>
      <c r="P1220" s="19">
        <f t="shared" si="742"/>
        <v>0</v>
      </c>
      <c r="Q1220" s="19"/>
      <c r="R1220" s="19"/>
      <c r="S1220" s="19">
        <f t="shared" si="743"/>
        <v>0</v>
      </c>
      <c r="T1220" s="19"/>
      <c r="U1220" s="19"/>
      <c r="V1220" s="19">
        <f t="shared" si="744"/>
        <v>0</v>
      </c>
      <c r="W1220" s="19"/>
      <c r="X1220" s="19"/>
      <c r="Y1220" s="2"/>
      <c r="Z1220" s="2"/>
    </row>
    <row r="1221" spans="1:26" s="8" customFormat="1" ht="27" thickTop="1" thickBot="1">
      <c r="A1221" s="13" t="str">
        <f t="shared" si="737"/>
        <v>b</v>
      </c>
      <c r="B1221" s="3"/>
      <c r="C1221" s="11" t="s">
        <v>16</v>
      </c>
      <c r="D1221" s="19">
        <f t="shared" si="738"/>
        <v>0</v>
      </c>
      <c r="E1221" s="19"/>
      <c r="F1221" s="19"/>
      <c r="G1221" s="19">
        <f t="shared" si="739"/>
        <v>0</v>
      </c>
      <c r="H1221" s="19"/>
      <c r="I1221" s="19"/>
      <c r="J1221" s="19">
        <f t="shared" si="740"/>
        <v>0</v>
      </c>
      <c r="K1221" s="19"/>
      <c r="L1221" s="19"/>
      <c r="M1221" s="19">
        <f t="shared" si="741"/>
        <v>0</v>
      </c>
      <c r="N1221" s="19"/>
      <c r="O1221" s="19"/>
      <c r="P1221" s="19">
        <f t="shared" si="742"/>
        <v>0</v>
      </c>
      <c r="Q1221" s="19"/>
      <c r="R1221" s="19"/>
      <c r="S1221" s="19">
        <f t="shared" si="743"/>
        <v>0</v>
      </c>
      <c r="T1221" s="19"/>
      <c r="U1221" s="19"/>
      <c r="V1221" s="19">
        <f t="shared" si="744"/>
        <v>0</v>
      </c>
      <c r="W1221" s="19"/>
      <c r="X1221" s="19"/>
      <c r="Y1221" s="2"/>
      <c r="Z1221" s="2"/>
    </row>
    <row r="1222" spans="1:26" s="8" customFormat="1" ht="16.5" thickTop="1" thickBot="1">
      <c r="A1222" s="13" t="str">
        <f t="shared" si="737"/>
        <v>b</v>
      </c>
      <c r="B1222" s="3"/>
      <c r="C1222" s="10" t="s">
        <v>17</v>
      </c>
      <c r="D1222" s="16">
        <f t="shared" si="738"/>
        <v>0</v>
      </c>
      <c r="E1222" s="16">
        <v>0</v>
      </c>
      <c r="F1222" s="16">
        <v>0</v>
      </c>
      <c r="G1222" s="16">
        <f t="shared" si="739"/>
        <v>0</v>
      </c>
      <c r="H1222" s="16">
        <v>0</v>
      </c>
      <c r="I1222" s="16">
        <v>0</v>
      </c>
      <c r="J1222" s="16">
        <f t="shared" si="740"/>
        <v>0</v>
      </c>
      <c r="K1222" s="16">
        <v>0</v>
      </c>
      <c r="L1222" s="16">
        <v>0</v>
      </c>
      <c r="M1222" s="16">
        <f t="shared" si="741"/>
        <v>0</v>
      </c>
      <c r="N1222" s="16">
        <v>0</v>
      </c>
      <c r="O1222" s="16">
        <v>0</v>
      </c>
      <c r="P1222" s="16">
        <f t="shared" si="742"/>
        <v>0</v>
      </c>
      <c r="Q1222" s="16">
        <v>0</v>
      </c>
      <c r="R1222" s="16">
        <v>0</v>
      </c>
      <c r="S1222" s="16">
        <f t="shared" si="743"/>
        <v>0</v>
      </c>
      <c r="T1222" s="16">
        <v>0</v>
      </c>
      <c r="U1222" s="16">
        <v>0</v>
      </c>
      <c r="V1222" s="16">
        <f t="shared" si="744"/>
        <v>0</v>
      </c>
      <c r="W1222" s="16">
        <v>0</v>
      </c>
      <c r="X1222" s="16">
        <v>0</v>
      </c>
      <c r="Y1222" s="2"/>
      <c r="Z1222" s="2"/>
    </row>
    <row r="1223" spans="1:26" s="8" customFormat="1" ht="16.5" thickTop="1" thickBot="1">
      <c r="A1223" s="13" t="str">
        <f t="shared" si="737"/>
        <v>b</v>
      </c>
      <c r="B1223" s="3"/>
      <c r="C1223" s="10" t="s">
        <v>18</v>
      </c>
      <c r="D1223" s="16">
        <f t="shared" si="738"/>
        <v>0</v>
      </c>
      <c r="E1223" s="16">
        <v>0</v>
      </c>
      <c r="F1223" s="16">
        <v>0</v>
      </c>
      <c r="G1223" s="16">
        <f t="shared" si="739"/>
        <v>0</v>
      </c>
      <c r="H1223" s="16">
        <v>0</v>
      </c>
      <c r="I1223" s="16">
        <v>0</v>
      </c>
      <c r="J1223" s="16">
        <f t="shared" si="740"/>
        <v>0</v>
      </c>
      <c r="K1223" s="16">
        <v>0</v>
      </c>
      <c r="L1223" s="16">
        <v>0</v>
      </c>
      <c r="M1223" s="16">
        <f t="shared" si="741"/>
        <v>0</v>
      </c>
      <c r="N1223" s="16">
        <v>0</v>
      </c>
      <c r="O1223" s="16">
        <v>0</v>
      </c>
      <c r="P1223" s="16">
        <f t="shared" si="742"/>
        <v>0</v>
      </c>
      <c r="Q1223" s="16">
        <v>0</v>
      </c>
      <c r="R1223" s="16">
        <v>0</v>
      </c>
      <c r="S1223" s="16">
        <f t="shared" si="743"/>
        <v>0</v>
      </c>
      <c r="T1223" s="16">
        <v>0</v>
      </c>
      <c r="U1223" s="16">
        <v>0</v>
      </c>
      <c r="V1223" s="16">
        <f t="shared" si="744"/>
        <v>0</v>
      </c>
      <c r="W1223" s="16">
        <v>0</v>
      </c>
      <c r="X1223" s="16">
        <v>0</v>
      </c>
      <c r="Y1223" s="2"/>
      <c r="Z1223" s="2"/>
    </row>
    <row r="1224" spans="1:26" ht="31.5" thickTop="1" thickBot="1">
      <c r="A1224" s="13" t="str">
        <f t="shared" si="737"/>
        <v>a</v>
      </c>
      <c r="B1224" s="3" t="s">
        <v>106</v>
      </c>
      <c r="C1224" s="6" t="s">
        <v>163</v>
      </c>
      <c r="D1224" s="14">
        <f>D1238+D1252</f>
        <v>39837630.669999994</v>
      </c>
      <c r="E1224" s="14">
        <f t="shared" ref="E1224:X1224" si="745">E1238+E1252</f>
        <v>39768119.189999998</v>
      </c>
      <c r="F1224" s="14">
        <f t="shared" si="745"/>
        <v>69511.48</v>
      </c>
      <c r="G1224" s="14">
        <f t="shared" si="745"/>
        <v>44725000</v>
      </c>
      <c r="H1224" s="14">
        <f t="shared" si="745"/>
        <v>44725000</v>
      </c>
      <c r="I1224" s="14">
        <f t="shared" si="745"/>
        <v>0</v>
      </c>
      <c r="J1224" s="14">
        <f t="shared" si="745"/>
        <v>44825000</v>
      </c>
      <c r="K1224" s="14">
        <f t="shared" si="745"/>
        <v>44725000</v>
      </c>
      <c r="L1224" s="14">
        <f t="shared" si="745"/>
        <v>100000</v>
      </c>
      <c r="M1224" s="14">
        <f t="shared" ref="M1224:O1224" si="746">M1238+M1252</f>
        <v>0</v>
      </c>
      <c r="N1224" s="14">
        <f t="shared" si="746"/>
        <v>0</v>
      </c>
      <c r="O1224" s="14">
        <f t="shared" si="746"/>
        <v>0</v>
      </c>
      <c r="P1224" s="14">
        <f t="shared" si="745"/>
        <v>0</v>
      </c>
      <c r="Q1224" s="14">
        <v>46230000</v>
      </c>
      <c r="R1224" s="14">
        <f t="shared" si="745"/>
        <v>0</v>
      </c>
      <c r="S1224" s="14">
        <f t="shared" ref="S1224:U1224" si="747">S1238+S1252</f>
        <v>0</v>
      </c>
      <c r="T1224" s="14">
        <f t="shared" si="747"/>
        <v>0</v>
      </c>
      <c r="U1224" s="14">
        <f t="shared" si="747"/>
        <v>0</v>
      </c>
      <c r="V1224" s="14">
        <f t="shared" si="745"/>
        <v>0</v>
      </c>
      <c r="W1224" s="14">
        <f t="shared" si="745"/>
        <v>0</v>
      </c>
      <c r="X1224" s="14">
        <f t="shared" si="745"/>
        <v>0</v>
      </c>
      <c r="Y1224" s="5"/>
      <c r="Z1224" s="5" t="s">
        <v>0</v>
      </c>
    </row>
    <row r="1225" spans="1:26" s="8" customFormat="1" ht="16.5" thickTop="1" thickBot="1">
      <c r="A1225" s="13" t="str">
        <f t="shared" si="737"/>
        <v>b</v>
      </c>
      <c r="B1225" s="3"/>
      <c r="C1225" s="9" t="s">
        <v>12</v>
      </c>
      <c r="D1225" s="15">
        <f t="shared" ref="D1225:X1237" si="748">D1239+D1253</f>
        <v>0</v>
      </c>
      <c r="E1225" s="15">
        <f t="shared" si="748"/>
        <v>0</v>
      </c>
      <c r="F1225" s="15">
        <f t="shared" si="748"/>
        <v>0</v>
      </c>
      <c r="G1225" s="15">
        <f t="shared" si="748"/>
        <v>0</v>
      </c>
      <c r="H1225" s="15">
        <f t="shared" si="748"/>
        <v>0</v>
      </c>
      <c r="I1225" s="15">
        <f t="shared" si="748"/>
        <v>0</v>
      </c>
      <c r="J1225" s="15">
        <f t="shared" si="748"/>
        <v>0</v>
      </c>
      <c r="K1225" s="15">
        <f t="shared" si="748"/>
        <v>0</v>
      </c>
      <c r="L1225" s="15">
        <f t="shared" si="748"/>
        <v>0</v>
      </c>
      <c r="M1225" s="15">
        <f t="shared" ref="M1225:O1225" si="749">M1239+M1253</f>
        <v>0</v>
      </c>
      <c r="N1225" s="15">
        <f t="shared" si="749"/>
        <v>0</v>
      </c>
      <c r="O1225" s="15">
        <f t="shared" si="749"/>
        <v>0</v>
      </c>
      <c r="P1225" s="15">
        <f t="shared" si="748"/>
        <v>0</v>
      </c>
      <c r="Q1225" s="15">
        <f t="shared" si="748"/>
        <v>0</v>
      </c>
      <c r="R1225" s="15">
        <f t="shared" si="748"/>
        <v>0</v>
      </c>
      <c r="S1225" s="15">
        <f t="shared" ref="S1225:U1225" si="750">S1239+S1253</f>
        <v>0</v>
      </c>
      <c r="T1225" s="15">
        <f t="shared" si="750"/>
        <v>0</v>
      </c>
      <c r="U1225" s="15">
        <f t="shared" si="750"/>
        <v>0</v>
      </c>
      <c r="V1225" s="15">
        <f t="shared" si="748"/>
        <v>0</v>
      </c>
      <c r="W1225" s="15">
        <f t="shared" si="748"/>
        <v>0</v>
      </c>
      <c r="X1225" s="15">
        <f t="shared" si="748"/>
        <v>0</v>
      </c>
      <c r="Y1225" s="5"/>
      <c r="Z1225" s="5"/>
    </row>
    <row r="1226" spans="1:26" ht="16.5" thickTop="1" thickBot="1">
      <c r="A1226" s="13" t="str">
        <f t="shared" si="737"/>
        <v>a</v>
      </c>
      <c r="B1226" s="3" t="s">
        <v>0</v>
      </c>
      <c r="C1226" s="9" t="s">
        <v>13</v>
      </c>
      <c r="D1226" s="15">
        <f t="shared" si="748"/>
        <v>3160</v>
      </c>
      <c r="E1226" s="15">
        <f t="shared" si="748"/>
        <v>3160</v>
      </c>
      <c r="F1226" s="15">
        <f t="shared" si="748"/>
        <v>0</v>
      </c>
      <c r="G1226" s="15">
        <f t="shared" si="748"/>
        <v>3290</v>
      </c>
      <c r="H1226" s="15">
        <f t="shared" si="748"/>
        <v>3290</v>
      </c>
      <c r="I1226" s="15">
        <f t="shared" si="748"/>
        <v>0</v>
      </c>
      <c r="J1226" s="15">
        <f t="shared" si="748"/>
        <v>0</v>
      </c>
      <c r="K1226" s="15">
        <f t="shared" si="748"/>
        <v>0</v>
      </c>
      <c r="L1226" s="15">
        <f t="shared" si="748"/>
        <v>0</v>
      </c>
      <c r="M1226" s="15">
        <f t="shared" ref="M1226:O1226" si="751">M1240+M1254</f>
        <v>0</v>
      </c>
      <c r="N1226" s="15">
        <f t="shared" si="751"/>
        <v>0</v>
      </c>
      <c r="O1226" s="15">
        <f t="shared" si="751"/>
        <v>0</v>
      </c>
      <c r="P1226" s="15">
        <f t="shared" si="748"/>
        <v>0</v>
      </c>
      <c r="Q1226" s="15">
        <v>3491</v>
      </c>
      <c r="R1226" s="15">
        <f t="shared" si="748"/>
        <v>0</v>
      </c>
      <c r="S1226" s="15">
        <f t="shared" ref="S1226:U1226" si="752">S1240+S1254</f>
        <v>0</v>
      </c>
      <c r="T1226" s="15">
        <f t="shared" si="752"/>
        <v>0</v>
      </c>
      <c r="U1226" s="15">
        <f t="shared" si="752"/>
        <v>0</v>
      </c>
      <c r="V1226" s="15">
        <f t="shared" si="748"/>
        <v>0</v>
      </c>
      <c r="W1226" s="15">
        <f t="shared" si="748"/>
        <v>0</v>
      </c>
      <c r="X1226" s="15">
        <f t="shared" si="748"/>
        <v>0</v>
      </c>
      <c r="Y1226" s="2"/>
      <c r="Z1226" s="2"/>
    </row>
    <row r="1227" spans="1:26" ht="16.5" thickTop="1" thickBot="1">
      <c r="A1227" s="13" t="str">
        <f t="shared" si="737"/>
        <v>a</v>
      </c>
      <c r="B1227" s="3" t="s">
        <v>0</v>
      </c>
      <c r="C1227" s="10" t="s">
        <v>14</v>
      </c>
      <c r="D1227" s="16">
        <f t="shared" si="748"/>
        <v>39198263.339999996</v>
      </c>
      <c r="E1227" s="16">
        <f t="shared" si="748"/>
        <v>39132794.119999997</v>
      </c>
      <c r="F1227" s="16">
        <f t="shared" si="748"/>
        <v>65469.22</v>
      </c>
      <c r="G1227" s="16">
        <f t="shared" si="748"/>
        <v>44592000</v>
      </c>
      <c r="H1227" s="16">
        <f t="shared" si="748"/>
        <v>44592000</v>
      </c>
      <c r="I1227" s="16">
        <f t="shared" si="748"/>
        <v>0</v>
      </c>
      <c r="J1227" s="16">
        <f t="shared" si="748"/>
        <v>44692000</v>
      </c>
      <c r="K1227" s="16">
        <f t="shared" si="748"/>
        <v>44592000</v>
      </c>
      <c r="L1227" s="16">
        <f t="shared" si="748"/>
        <v>100000</v>
      </c>
      <c r="M1227" s="16">
        <f t="shared" ref="M1227:O1227" si="753">M1241+M1255</f>
        <v>0</v>
      </c>
      <c r="N1227" s="16">
        <f t="shared" si="753"/>
        <v>0</v>
      </c>
      <c r="O1227" s="16">
        <f t="shared" si="753"/>
        <v>0</v>
      </c>
      <c r="P1227" s="16">
        <f t="shared" si="748"/>
        <v>0</v>
      </c>
      <c r="Q1227" s="16">
        <f t="shared" si="748"/>
        <v>0</v>
      </c>
      <c r="R1227" s="16">
        <f t="shared" si="748"/>
        <v>0</v>
      </c>
      <c r="S1227" s="16">
        <f t="shared" ref="S1227:U1227" si="754">S1241+S1255</f>
        <v>0</v>
      </c>
      <c r="T1227" s="16">
        <f t="shared" si="754"/>
        <v>0</v>
      </c>
      <c r="U1227" s="16">
        <f t="shared" si="754"/>
        <v>0</v>
      </c>
      <c r="V1227" s="16">
        <f t="shared" si="748"/>
        <v>0</v>
      </c>
      <c r="W1227" s="16">
        <f t="shared" si="748"/>
        <v>0</v>
      </c>
      <c r="X1227" s="16">
        <f t="shared" si="748"/>
        <v>0</v>
      </c>
      <c r="Y1227" s="2"/>
      <c r="Z1227" s="2"/>
    </row>
    <row r="1228" spans="1:26" s="8" customFormat="1" ht="16.5" thickTop="1" thickBot="1">
      <c r="A1228" s="13" t="str">
        <f t="shared" si="737"/>
        <v>b</v>
      </c>
      <c r="B1228" s="3"/>
      <c r="C1228" s="4" t="s">
        <v>182</v>
      </c>
      <c r="D1228" s="17">
        <f t="shared" si="748"/>
        <v>0</v>
      </c>
      <c r="E1228" s="17">
        <f t="shared" si="748"/>
        <v>0</v>
      </c>
      <c r="F1228" s="17">
        <f t="shared" si="748"/>
        <v>0</v>
      </c>
      <c r="G1228" s="17">
        <f t="shared" si="748"/>
        <v>0</v>
      </c>
      <c r="H1228" s="17">
        <f t="shared" si="748"/>
        <v>0</v>
      </c>
      <c r="I1228" s="17">
        <f t="shared" si="748"/>
        <v>0</v>
      </c>
      <c r="J1228" s="17">
        <f t="shared" si="748"/>
        <v>0</v>
      </c>
      <c r="K1228" s="17">
        <f t="shared" si="748"/>
        <v>0</v>
      </c>
      <c r="L1228" s="17">
        <f t="shared" si="748"/>
        <v>0</v>
      </c>
      <c r="M1228" s="17">
        <f t="shared" ref="M1228:O1228" si="755">M1242+M1256</f>
        <v>0</v>
      </c>
      <c r="N1228" s="17">
        <f t="shared" si="755"/>
        <v>0</v>
      </c>
      <c r="O1228" s="17">
        <f t="shared" si="755"/>
        <v>0</v>
      </c>
      <c r="P1228" s="17">
        <f t="shared" si="748"/>
        <v>0</v>
      </c>
      <c r="Q1228" s="17">
        <f t="shared" si="748"/>
        <v>0</v>
      </c>
      <c r="R1228" s="17">
        <f t="shared" si="748"/>
        <v>0</v>
      </c>
      <c r="S1228" s="17">
        <f t="shared" ref="S1228:U1228" si="756">S1242+S1256</f>
        <v>0</v>
      </c>
      <c r="T1228" s="17">
        <f t="shared" si="756"/>
        <v>0</v>
      </c>
      <c r="U1228" s="17">
        <f t="shared" si="756"/>
        <v>0</v>
      </c>
      <c r="V1228" s="17">
        <f t="shared" si="748"/>
        <v>0</v>
      </c>
      <c r="W1228" s="17">
        <f t="shared" si="748"/>
        <v>0</v>
      </c>
      <c r="X1228" s="17">
        <f t="shared" si="748"/>
        <v>0</v>
      </c>
      <c r="Y1228" s="2"/>
      <c r="Z1228" s="2"/>
    </row>
    <row r="1229" spans="1:26" ht="16.5" thickTop="1" thickBot="1">
      <c r="A1229" s="13" t="str">
        <f t="shared" si="737"/>
        <v>a</v>
      </c>
      <c r="B1229" s="3" t="s">
        <v>0</v>
      </c>
      <c r="C1229" s="4" t="s">
        <v>133</v>
      </c>
      <c r="D1229" s="17">
        <f t="shared" si="748"/>
        <v>32689862.34</v>
      </c>
      <c r="E1229" s="17">
        <f t="shared" si="748"/>
        <v>32624393.120000001</v>
      </c>
      <c r="F1229" s="17">
        <f t="shared" si="748"/>
        <v>65469.22</v>
      </c>
      <c r="G1229" s="17">
        <f t="shared" si="748"/>
        <v>36450000</v>
      </c>
      <c r="H1229" s="17">
        <f t="shared" si="748"/>
        <v>36450000</v>
      </c>
      <c r="I1229" s="17">
        <f t="shared" si="748"/>
        <v>0</v>
      </c>
      <c r="J1229" s="17">
        <f t="shared" si="748"/>
        <v>36550000</v>
      </c>
      <c r="K1229" s="17">
        <f t="shared" si="748"/>
        <v>36450000</v>
      </c>
      <c r="L1229" s="17">
        <f t="shared" si="748"/>
        <v>100000</v>
      </c>
      <c r="M1229" s="17">
        <f t="shared" ref="M1229:O1229" si="757">M1243+M1257</f>
        <v>0</v>
      </c>
      <c r="N1229" s="17">
        <f t="shared" si="757"/>
        <v>0</v>
      </c>
      <c r="O1229" s="17">
        <f t="shared" si="757"/>
        <v>0</v>
      </c>
      <c r="P1229" s="17">
        <f t="shared" si="748"/>
        <v>0</v>
      </c>
      <c r="Q1229" s="17">
        <f t="shared" si="748"/>
        <v>0</v>
      </c>
      <c r="R1229" s="17">
        <f t="shared" si="748"/>
        <v>0</v>
      </c>
      <c r="S1229" s="17">
        <f t="shared" ref="S1229:U1229" si="758">S1243+S1257</f>
        <v>0</v>
      </c>
      <c r="T1229" s="17">
        <f t="shared" si="758"/>
        <v>0</v>
      </c>
      <c r="U1229" s="17">
        <f t="shared" si="758"/>
        <v>0</v>
      </c>
      <c r="V1229" s="17">
        <f t="shared" si="748"/>
        <v>0</v>
      </c>
      <c r="W1229" s="17">
        <f t="shared" si="748"/>
        <v>0</v>
      </c>
      <c r="X1229" s="17">
        <f t="shared" si="748"/>
        <v>0</v>
      </c>
      <c r="Y1229" s="2"/>
      <c r="Z1229" s="2"/>
    </row>
    <row r="1230" spans="1:26" s="8" customFormat="1" ht="16.5" thickTop="1" thickBot="1">
      <c r="A1230" s="13" t="str">
        <f t="shared" si="737"/>
        <v>b</v>
      </c>
      <c r="B1230" s="3"/>
      <c r="C1230" s="4" t="s">
        <v>132</v>
      </c>
      <c r="D1230" s="17">
        <f t="shared" si="748"/>
        <v>0</v>
      </c>
      <c r="E1230" s="17">
        <f t="shared" si="748"/>
        <v>0</v>
      </c>
      <c r="F1230" s="17">
        <f t="shared" si="748"/>
        <v>0</v>
      </c>
      <c r="G1230" s="17">
        <f t="shared" si="748"/>
        <v>0</v>
      </c>
      <c r="H1230" s="17">
        <f t="shared" si="748"/>
        <v>0</v>
      </c>
      <c r="I1230" s="17">
        <f t="shared" si="748"/>
        <v>0</v>
      </c>
      <c r="J1230" s="17">
        <f t="shared" si="748"/>
        <v>0</v>
      </c>
      <c r="K1230" s="17">
        <f t="shared" si="748"/>
        <v>0</v>
      </c>
      <c r="L1230" s="17">
        <f t="shared" si="748"/>
        <v>0</v>
      </c>
      <c r="M1230" s="17">
        <f t="shared" ref="M1230:O1230" si="759">M1244+M1258</f>
        <v>0</v>
      </c>
      <c r="N1230" s="17">
        <f t="shared" si="759"/>
        <v>0</v>
      </c>
      <c r="O1230" s="17">
        <f t="shared" si="759"/>
        <v>0</v>
      </c>
      <c r="P1230" s="17">
        <f t="shared" si="748"/>
        <v>0</v>
      </c>
      <c r="Q1230" s="17">
        <f t="shared" si="748"/>
        <v>0</v>
      </c>
      <c r="R1230" s="17">
        <f t="shared" si="748"/>
        <v>0</v>
      </c>
      <c r="S1230" s="17">
        <f t="shared" ref="S1230:U1230" si="760">S1244+S1258</f>
        <v>0</v>
      </c>
      <c r="T1230" s="17">
        <f t="shared" si="760"/>
        <v>0</v>
      </c>
      <c r="U1230" s="17">
        <f t="shared" si="760"/>
        <v>0</v>
      </c>
      <c r="V1230" s="17">
        <f t="shared" si="748"/>
        <v>0</v>
      </c>
      <c r="W1230" s="17">
        <f t="shared" si="748"/>
        <v>0</v>
      </c>
      <c r="X1230" s="17">
        <f t="shared" si="748"/>
        <v>0</v>
      </c>
      <c r="Y1230" s="2"/>
      <c r="Z1230" s="2"/>
    </row>
    <row r="1231" spans="1:26" s="8" customFormat="1" ht="16.5" thickTop="1" thickBot="1">
      <c r="A1231" s="13" t="str">
        <f t="shared" si="737"/>
        <v>b</v>
      </c>
      <c r="B1231" s="3"/>
      <c r="C1231" s="4" t="s">
        <v>148</v>
      </c>
      <c r="D1231" s="17">
        <f t="shared" si="748"/>
        <v>0</v>
      </c>
      <c r="E1231" s="17">
        <f t="shared" si="748"/>
        <v>0</v>
      </c>
      <c r="F1231" s="17">
        <f t="shared" si="748"/>
        <v>0</v>
      </c>
      <c r="G1231" s="17">
        <f t="shared" si="748"/>
        <v>0</v>
      </c>
      <c r="H1231" s="17">
        <f t="shared" si="748"/>
        <v>0</v>
      </c>
      <c r="I1231" s="17">
        <f t="shared" si="748"/>
        <v>0</v>
      </c>
      <c r="J1231" s="17">
        <f t="shared" si="748"/>
        <v>0</v>
      </c>
      <c r="K1231" s="17">
        <f t="shared" si="748"/>
        <v>0</v>
      </c>
      <c r="L1231" s="17">
        <f t="shared" si="748"/>
        <v>0</v>
      </c>
      <c r="M1231" s="17">
        <f t="shared" ref="M1231:O1231" si="761">M1245+M1259</f>
        <v>0</v>
      </c>
      <c r="N1231" s="17">
        <f t="shared" si="761"/>
        <v>0</v>
      </c>
      <c r="O1231" s="17">
        <f t="shared" si="761"/>
        <v>0</v>
      </c>
      <c r="P1231" s="17">
        <f t="shared" si="748"/>
        <v>0</v>
      </c>
      <c r="Q1231" s="17">
        <f t="shared" si="748"/>
        <v>0</v>
      </c>
      <c r="R1231" s="17">
        <f t="shared" si="748"/>
        <v>0</v>
      </c>
      <c r="S1231" s="17">
        <f t="shared" ref="S1231:U1231" si="762">S1245+S1259</f>
        <v>0</v>
      </c>
      <c r="T1231" s="17">
        <f t="shared" si="762"/>
        <v>0</v>
      </c>
      <c r="U1231" s="17">
        <f t="shared" si="762"/>
        <v>0</v>
      </c>
      <c r="V1231" s="17">
        <f t="shared" si="748"/>
        <v>0</v>
      </c>
      <c r="W1231" s="17">
        <f t="shared" si="748"/>
        <v>0</v>
      </c>
      <c r="X1231" s="17">
        <f t="shared" si="748"/>
        <v>0</v>
      </c>
      <c r="Y1231" s="2"/>
      <c r="Z1231" s="2"/>
    </row>
    <row r="1232" spans="1:26" ht="16.5" thickTop="1" thickBot="1">
      <c r="A1232" s="13" t="str">
        <f t="shared" si="737"/>
        <v>a</v>
      </c>
      <c r="B1232" s="3" t="s">
        <v>0</v>
      </c>
      <c r="C1232" s="4" t="s">
        <v>134</v>
      </c>
      <c r="D1232" s="17">
        <f t="shared" si="748"/>
        <v>6082389.8799999999</v>
      </c>
      <c r="E1232" s="17">
        <f t="shared" si="748"/>
        <v>6082389.8799999999</v>
      </c>
      <c r="F1232" s="17">
        <f t="shared" si="748"/>
        <v>0</v>
      </c>
      <c r="G1232" s="17">
        <f t="shared" si="748"/>
        <v>7425000</v>
      </c>
      <c r="H1232" s="17">
        <f t="shared" si="748"/>
        <v>7425000</v>
      </c>
      <c r="I1232" s="17">
        <f t="shared" si="748"/>
        <v>0</v>
      </c>
      <c r="J1232" s="17">
        <f t="shared" si="748"/>
        <v>7425000</v>
      </c>
      <c r="K1232" s="17">
        <f t="shared" si="748"/>
        <v>7425000</v>
      </c>
      <c r="L1232" s="17">
        <f t="shared" si="748"/>
        <v>0</v>
      </c>
      <c r="M1232" s="17">
        <f t="shared" ref="M1232:O1232" si="763">M1246+M1260</f>
        <v>0</v>
      </c>
      <c r="N1232" s="17">
        <f t="shared" si="763"/>
        <v>0</v>
      </c>
      <c r="O1232" s="17">
        <f t="shared" si="763"/>
        <v>0</v>
      </c>
      <c r="P1232" s="17">
        <f t="shared" si="748"/>
        <v>0</v>
      </c>
      <c r="Q1232" s="17">
        <f t="shared" si="748"/>
        <v>0</v>
      </c>
      <c r="R1232" s="17">
        <f t="shared" si="748"/>
        <v>0</v>
      </c>
      <c r="S1232" s="17">
        <f t="shared" ref="S1232:U1232" si="764">S1246+S1260</f>
        <v>0</v>
      </c>
      <c r="T1232" s="17">
        <f t="shared" si="764"/>
        <v>0</v>
      </c>
      <c r="U1232" s="17">
        <f t="shared" si="764"/>
        <v>0</v>
      </c>
      <c r="V1232" s="17">
        <f t="shared" si="748"/>
        <v>0</v>
      </c>
      <c r="W1232" s="17">
        <f t="shared" si="748"/>
        <v>0</v>
      </c>
      <c r="X1232" s="17">
        <f t="shared" si="748"/>
        <v>0</v>
      </c>
      <c r="Y1232" s="2"/>
      <c r="Z1232" s="2"/>
    </row>
    <row r="1233" spans="1:26" ht="16.5" thickTop="1" thickBot="1">
      <c r="A1233" s="13" t="str">
        <f t="shared" si="737"/>
        <v>a</v>
      </c>
      <c r="B1233" s="3" t="s">
        <v>0</v>
      </c>
      <c r="C1233" s="4" t="s">
        <v>129</v>
      </c>
      <c r="D1233" s="17">
        <f t="shared" si="748"/>
        <v>426011.12</v>
      </c>
      <c r="E1233" s="17">
        <f t="shared" si="748"/>
        <v>426011.12</v>
      </c>
      <c r="F1233" s="17">
        <f t="shared" si="748"/>
        <v>0</v>
      </c>
      <c r="G1233" s="17">
        <f t="shared" si="748"/>
        <v>717000</v>
      </c>
      <c r="H1233" s="17">
        <f t="shared" si="748"/>
        <v>717000</v>
      </c>
      <c r="I1233" s="17">
        <f t="shared" si="748"/>
        <v>0</v>
      </c>
      <c r="J1233" s="17">
        <f t="shared" si="748"/>
        <v>717000</v>
      </c>
      <c r="K1233" s="17">
        <f t="shared" si="748"/>
        <v>717000</v>
      </c>
      <c r="L1233" s="17">
        <f t="shared" si="748"/>
        <v>0</v>
      </c>
      <c r="M1233" s="17">
        <f t="shared" ref="M1233:O1233" si="765">M1247+M1261</f>
        <v>0</v>
      </c>
      <c r="N1233" s="17">
        <f t="shared" si="765"/>
        <v>0</v>
      </c>
      <c r="O1233" s="17">
        <f t="shared" si="765"/>
        <v>0</v>
      </c>
      <c r="P1233" s="17">
        <f t="shared" si="748"/>
        <v>0</v>
      </c>
      <c r="Q1233" s="17">
        <f t="shared" si="748"/>
        <v>0</v>
      </c>
      <c r="R1233" s="17">
        <f t="shared" si="748"/>
        <v>0</v>
      </c>
      <c r="S1233" s="17">
        <f t="shared" ref="S1233:U1233" si="766">S1247+S1261</f>
        <v>0</v>
      </c>
      <c r="T1233" s="17">
        <f t="shared" si="766"/>
        <v>0</v>
      </c>
      <c r="U1233" s="17">
        <f t="shared" si="766"/>
        <v>0</v>
      </c>
      <c r="V1233" s="17">
        <f t="shared" si="748"/>
        <v>0</v>
      </c>
      <c r="W1233" s="17">
        <f t="shared" si="748"/>
        <v>0</v>
      </c>
      <c r="X1233" s="17">
        <f t="shared" si="748"/>
        <v>0</v>
      </c>
      <c r="Y1233" s="2"/>
      <c r="Z1233" s="2"/>
    </row>
    <row r="1234" spans="1:26" ht="27" thickTop="1" thickBot="1">
      <c r="A1234" s="13" t="str">
        <f t="shared" si="737"/>
        <v>a</v>
      </c>
      <c r="B1234" s="3" t="s">
        <v>0</v>
      </c>
      <c r="C1234" s="11" t="s">
        <v>15</v>
      </c>
      <c r="D1234" s="19">
        <f t="shared" si="748"/>
        <v>426011.12</v>
      </c>
      <c r="E1234" s="19">
        <f t="shared" si="748"/>
        <v>426011.12</v>
      </c>
      <c r="F1234" s="19">
        <f t="shared" si="748"/>
        <v>0</v>
      </c>
      <c r="G1234" s="19">
        <f t="shared" si="748"/>
        <v>717000</v>
      </c>
      <c r="H1234" s="19">
        <f t="shared" si="748"/>
        <v>717000</v>
      </c>
      <c r="I1234" s="19">
        <f t="shared" si="748"/>
        <v>0</v>
      </c>
      <c r="J1234" s="19">
        <f t="shared" si="748"/>
        <v>717000</v>
      </c>
      <c r="K1234" s="19">
        <f t="shared" si="748"/>
        <v>717000</v>
      </c>
      <c r="L1234" s="19">
        <f t="shared" si="748"/>
        <v>0</v>
      </c>
      <c r="M1234" s="19">
        <f t="shared" ref="M1234:O1234" si="767">M1248+M1262</f>
        <v>0</v>
      </c>
      <c r="N1234" s="19">
        <f t="shared" si="767"/>
        <v>0</v>
      </c>
      <c r="O1234" s="19">
        <f t="shared" si="767"/>
        <v>0</v>
      </c>
      <c r="P1234" s="19">
        <f t="shared" si="748"/>
        <v>0</v>
      </c>
      <c r="Q1234" s="19">
        <f t="shared" si="748"/>
        <v>0</v>
      </c>
      <c r="R1234" s="19">
        <f t="shared" si="748"/>
        <v>0</v>
      </c>
      <c r="S1234" s="19">
        <f t="shared" ref="S1234:U1234" si="768">S1248+S1262</f>
        <v>0</v>
      </c>
      <c r="T1234" s="19">
        <f t="shared" si="768"/>
        <v>0</v>
      </c>
      <c r="U1234" s="19">
        <f t="shared" si="768"/>
        <v>0</v>
      </c>
      <c r="V1234" s="19">
        <f t="shared" si="748"/>
        <v>0</v>
      </c>
      <c r="W1234" s="19">
        <f t="shared" si="748"/>
        <v>0</v>
      </c>
      <c r="X1234" s="19">
        <f t="shared" si="748"/>
        <v>0</v>
      </c>
      <c r="Y1234" s="2"/>
      <c r="Z1234" s="2"/>
    </row>
    <row r="1235" spans="1:26" ht="27" thickTop="1" thickBot="1">
      <c r="A1235" s="13" t="str">
        <f t="shared" si="737"/>
        <v>b</v>
      </c>
      <c r="B1235" s="3" t="s">
        <v>0</v>
      </c>
      <c r="C1235" s="11" t="s">
        <v>16</v>
      </c>
      <c r="D1235" s="19">
        <f t="shared" si="748"/>
        <v>0</v>
      </c>
      <c r="E1235" s="19">
        <f t="shared" si="748"/>
        <v>0</v>
      </c>
      <c r="F1235" s="19">
        <f t="shared" si="748"/>
        <v>0</v>
      </c>
      <c r="G1235" s="19">
        <f t="shared" si="748"/>
        <v>0</v>
      </c>
      <c r="H1235" s="19">
        <f t="shared" si="748"/>
        <v>0</v>
      </c>
      <c r="I1235" s="19">
        <f t="shared" si="748"/>
        <v>0</v>
      </c>
      <c r="J1235" s="19">
        <f t="shared" si="748"/>
        <v>0</v>
      </c>
      <c r="K1235" s="19">
        <f t="shared" si="748"/>
        <v>0</v>
      </c>
      <c r="L1235" s="19">
        <f t="shared" si="748"/>
        <v>0</v>
      </c>
      <c r="M1235" s="19">
        <f t="shared" ref="M1235:O1235" si="769">M1249+M1263</f>
        <v>0</v>
      </c>
      <c r="N1235" s="19">
        <f t="shared" si="769"/>
        <v>0</v>
      </c>
      <c r="O1235" s="19">
        <f t="shared" si="769"/>
        <v>0</v>
      </c>
      <c r="P1235" s="19">
        <f t="shared" si="748"/>
        <v>0</v>
      </c>
      <c r="Q1235" s="19">
        <f t="shared" si="748"/>
        <v>0</v>
      </c>
      <c r="R1235" s="19">
        <f t="shared" si="748"/>
        <v>0</v>
      </c>
      <c r="S1235" s="19">
        <f t="shared" ref="S1235:U1235" si="770">S1249+S1263</f>
        <v>0</v>
      </c>
      <c r="T1235" s="19">
        <f t="shared" si="770"/>
        <v>0</v>
      </c>
      <c r="U1235" s="19">
        <f t="shared" si="770"/>
        <v>0</v>
      </c>
      <c r="V1235" s="19">
        <f t="shared" si="748"/>
        <v>0</v>
      </c>
      <c r="W1235" s="19">
        <f t="shared" si="748"/>
        <v>0</v>
      </c>
      <c r="X1235" s="19">
        <f t="shared" si="748"/>
        <v>0</v>
      </c>
      <c r="Y1235" s="2"/>
      <c r="Z1235" s="2"/>
    </row>
    <row r="1236" spans="1:26" ht="16.5" thickTop="1" thickBot="1">
      <c r="A1236" s="13" t="str">
        <f t="shared" si="737"/>
        <v>a</v>
      </c>
      <c r="B1236" s="3" t="s">
        <v>0</v>
      </c>
      <c r="C1236" s="10" t="s">
        <v>17</v>
      </c>
      <c r="D1236" s="16">
        <f t="shared" si="748"/>
        <v>639367.32999999996</v>
      </c>
      <c r="E1236" s="16">
        <f t="shared" si="748"/>
        <v>635325.06999999995</v>
      </c>
      <c r="F1236" s="16">
        <f t="shared" si="748"/>
        <v>4042.26</v>
      </c>
      <c r="G1236" s="16">
        <f t="shared" si="748"/>
        <v>133000</v>
      </c>
      <c r="H1236" s="16">
        <f t="shared" si="748"/>
        <v>133000</v>
      </c>
      <c r="I1236" s="16">
        <f t="shared" si="748"/>
        <v>0</v>
      </c>
      <c r="J1236" s="16">
        <f t="shared" si="748"/>
        <v>133000</v>
      </c>
      <c r="K1236" s="16">
        <f t="shared" si="748"/>
        <v>133000</v>
      </c>
      <c r="L1236" s="16">
        <f t="shared" si="748"/>
        <v>0</v>
      </c>
      <c r="M1236" s="16">
        <f t="shared" ref="M1236:O1236" si="771">M1250+M1264</f>
        <v>0</v>
      </c>
      <c r="N1236" s="16">
        <f t="shared" si="771"/>
        <v>0</v>
      </c>
      <c r="O1236" s="16">
        <f t="shared" si="771"/>
        <v>0</v>
      </c>
      <c r="P1236" s="16">
        <f t="shared" si="748"/>
        <v>0</v>
      </c>
      <c r="Q1236" s="16">
        <f t="shared" si="748"/>
        <v>0</v>
      </c>
      <c r="R1236" s="16">
        <f t="shared" si="748"/>
        <v>0</v>
      </c>
      <c r="S1236" s="16">
        <f t="shared" ref="S1236:U1236" si="772">S1250+S1264</f>
        <v>0</v>
      </c>
      <c r="T1236" s="16">
        <f t="shared" si="772"/>
        <v>0</v>
      </c>
      <c r="U1236" s="16">
        <f t="shared" si="772"/>
        <v>0</v>
      </c>
      <c r="V1236" s="16">
        <f t="shared" si="748"/>
        <v>0</v>
      </c>
      <c r="W1236" s="16">
        <f t="shared" si="748"/>
        <v>0</v>
      </c>
      <c r="X1236" s="16">
        <f t="shared" si="748"/>
        <v>0</v>
      </c>
      <c r="Y1236" s="2"/>
      <c r="Z1236" s="2"/>
    </row>
    <row r="1237" spans="1:26" ht="16.5" thickTop="1" thickBot="1">
      <c r="A1237" s="13" t="str">
        <f t="shared" si="737"/>
        <v>b</v>
      </c>
      <c r="B1237" s="3" t="s">
        <v>0</v>
      </c>
      <c r="C1237" s="10" t="s">
        <v>18</v>
      </c>
      <c r="D1237" s="16">
        <f t="shared" si="748"/>
        <v>0</v>
      </c>
      <c r="E1237" s="16">
        <f t="shared" si="748"/>
        <v>0</v>
      </c>
      <c r="F1237" s="16">
        <f t="shared" si="748"/>
        <v>0</v>
      </c>
      <c r="G1237" s="16">
        <f t="shared" si="748"/>
        <v>0</v>
      </c>
      <c r="H1237" s="16">
        <f t="shared" si="748"/>
        <v>0</v>
      </c>
      <c r="I1237" s="16">
        <f t="shared" si="748"/>
        <v>0</v>
      </c>
      <c r="J1237" s="16">
        <f t="shared" si="748"/>
        <v>0</v>
      </c>
      <c r="K1237" s="16">
        <f t="shared" si="748"/>
        <v>0</v>
      </c>
      <c r="L1237" s="16">
        <f t="shared" si="748"/>
        <v>0</v>
      </c>
      <c r="M1237" s="16">
        <f t="shared" ref="M1237:O1237" si="773">M1251+M1265</f>
        <v>0</v>
      </c>
      <c r="N1237" s="16">
        <f t="shared" si="773"/>
        <v>0</v>
      </c>
      <c r="O1237" s="16">
        <f t="shared" si="773"/>
        <v>0</v>
      </c>
      <c r="P1237" s="16">
        <f t="shared" si="748"/>
        <v>0</v>
      </c>
      <c r="Q1237" s="16">
        <f t="shared" si="748"/>
        <v>0</v>
      </c>
      <c r="R1237" s="16">
        <f t="shared" si="748"/>
        <v>0</v>
      </c>
      <c r="S1237" s="16">
        <f t="shared" ref="S1237:U1237" si="774">S1251+S1265</f>
        <v>0</v>
      </c>
      <c r="T1237" s="16">
        <f t="shared" si="774"/>
        <v>0</v>
      </c>
      <c r="U1237" s="16">
        <f t="shared" si="774"/>
        <v>0</v>
      </c>
      <c r="V1237" s="16">
        <f t="shared" si="748"/>
        <v>0</v>
      </c>
      <c r="W1237" s="16">
        <f t="shared" si="748"/>
        <v>0</v>
      </c>
      <c r="X1237" s="16">
        <f t="shared" si="748"/>
        <v>0</v>
      </c>
      <c r="Y1237" s="2"/>
      <c r="Z1237" s="2"/>
    </row>
    <row r="1238" spans="1:26" ht="31.5" customHeight="1" thickTop="1" thickBot="1">
      <c r="A1238" s="13" t="str">
        <f t="shared" si="737"/>
        <v>a</v>
      </c>
      <c r="B1238" s="3" t="s">
        <v>107</v>
      </c>
      <c r="C1238" s="6" t="s">
        <v>162</v>
      </c>
      <c r="D1238" s="14">
        <f t="shared" ref="D1238:D1301" si="775">E1238+F1238</f>
        <v>651332</v>
      </c>
      <c r="E1238" s="14">
        <f>E1241+E1250+E1251</f>
        <v>651332</v>
      </c>
      <c r="F1238" s="14">
        <f>F1241+F1250+F1251</f>
        <v>0</v>
      </c>
      <c r="G1238" s="14">
        <f t="shared" ref="G1238:G1301" si="776">H1238+I1238</f>
        <v>725000</v>
      </c>
      <c r="H1238" s="14">
        <f>H1241+H1250+H1251</f>
        <v>725000</v>
      </c>
      <c r="I1238" s="14">
        <f>I1241+I1250+I1251</f>
        <v>0</v>
      </c>
      <c r="J1238" s="14">
        <f t="shared" ref="J1238:J1301" si="777">K1238+L1238</f>
        <v>725000</v>
      </c>
      <c r="K1238" s="14">
        <f>K1241+K1250+K1251</f>
        <v>725000</v>
      </c>
      <c r="L1238" s="14">
        <f>L1241+L1250+L1251</f>
        <v>0</v>
      </c>
      <c r="M1238" s="14">
        <f t="shared" ref="M1238:M1301" si="778">N1238+O1238</f>
        <v>0</v>
      </c>
      <c r="N1238" s="14">
        <f>N1241+N1250+N1251</f>
        <v>0</v>
      </c>
      <c r="O1238" s="14">
        <f>O1241+O1250+O1251</f>
        <v>0</v>
      </c>
      <c r="P1238" s="14">
        <f t="shared" ref="P1238:P1301" si="779">Q1238+R1238</f>
        <v>0</v>
      </c>
      <c r="Q1238" s="14">
        <f>Q1241+Q1250+Q1251</f>
        <v>0</v>
      </c>
      <c r="R1238" s="14">
        <f>R1241+R1250+R1251</f>
        <v>0</v>
      </c>
      <c r="S1238" s="14">
        <f t="shared" ref="S1238:S1301" si="780">T1238+U1238</f>
        <v>0</v>
      </c>
      <c r="T1238" s="14">
        <f>T1241+T1250+T1251</f>
        <v>0</v>
      </c>
      <c r="U1238" s="14">
        <f>U1241+U1250+U1251</f>
        <v>0</v>
      </c>
      <c r="V1238" s="14">
        <f t="shared" ref="V1238:V1301" si="781">W1238+X1238</f>
        <v>0</v>
      </c>
      <c r="W1238" s="14">
        <f>W1241+W1250+W1251</f>
        <v>0</v>
      </c>
      <c r="X1238" s="14">
        <f>X1241+X1250+X1251</f>
        <v>0</v>
      </c>
      <c r="Y1238" s="5" t="s">
        <v>135</v>
      </c>
      <c r="Z1238" s="5" t="s">
        <v>151</v>
      </c>
    </row>
    <row r="1239" spans="1:26" s="8" customFormat="1" ht="16.5" thickTop="1" thickBot="1">
      <c r="A1239" s="13" t="str">
        <f t="shared" si="737"/>
        <v>b</v>
      </c>
      <c r="B1239" s="3"/>
      <c r="C1239" s="9" t="s">
        <v>12</v>
      </c>
      <c r="D1239" s="15">
        <f t="shared" si="775"/>
        <v>0</v>
      </c>
      <c r="E1239" s="15">
        <v>0</v>
      </c>
      <c r="F1239" s="15">
        <v>0</v>
      </c>
      <c r="G1239" s="15">
        <f t="shared" si="776"/>
        <v>0</v>
      </c>
      <c r="H1239" s="15">
        <v>0</v>
      </c>
      <c r="I1239" s="15">
        <v>0</v>
      </c>
      <c r="J1239" s="15">
        <f t="shared" si="777"/>
        <v>0</v>
      </c>
      <c r="K1239" s="15">
        <v>0</v>
      </c>
      <c r="L1239" s="15">
        <v>0</v>
      </c>
      <c r="M1239" s="15">
        <f t="shared" si="778"/>
        <v>0</v>
      </c>
      <c r="N1239" s="15">
        <v>0</v>
      </c>
      <c r="O1239" s="15">
        <v>0</v>
      </c>
      <c r="P1239" s="15">
        <f t="shared" si="779"/>
        <v>0</v>
      </c>
      <c r="Q1239" s="15">
        <v>0</v>
      </c>
      <c r="R1239" s="15">
        <v>0</v>
      </c>
      <c r="S1239" s="15">
        <f t="shared" si="780"/>
        <v>0</v>
      </c>
      <c r="T1239" s="15">
        <v>0</v>
      </c>
      <c r="U1239" s="15">
        <v>0</v>
      </c>
      <c r="V1239" s="15">
        <f t="shared" si="781"/>
        <v>0</v>
      </c>
      <c r="W1239" s="15">
        <v>0</v>
      </c>
      <c r="X1239" s="15">
        <v>0</v>
      </c>
      <c r="Y1239" s="5"/>
      <c r="Z1239" s="5"/>
    </row>
    <row r="1240" spans="1:26" s="8" customFormat="1" ht="16.5" thickTop="1" thickBot="1">
      <c r="A1240" s="13" t="str">
        <f t="shared" si="737"/>
        <v>b</v>
      </c>
      <c r="B1240" s="3"/>
      <c r="C1240" s="9" t="s">
        <v>13</v>
      </c>
      <c r="D1240" s="15">
        <f t="shared" si="775"/>
        <v>0</v>
      </c>
      <c r="E1240" s="15">
        <v>0</v>
      </c>
      <c r="F1240" s="15">
        <v>0</v>
      </c>
      <c r="G1240" s="15">
        <f t="shared" si="776"/>
        <v>0</v>
      </c>
      <c r="H1240" s="15">
        <v>0</v>
      </c>
      <c r="I1240" s="15">
        <v>0</v>
      </c>
      <c r="J1240" s="15">
        <f t="shared" si="777"/>
        <v>0</v>
      </c>
      <c r="K1240" s="15">
        <v>0</v>
      </c>
      <c r="L1240" s="15">
        <v>0</v>
      </c>
      <c r="M1240" s="15">
        <f t="shared" si="778"/>
        <v>0</v>
      </c>
      <c r="N1240" s="15">
        <v>0</v>
      </c>
      <c r="O1240" s="15">
        <v>0</v>
      </c>
      <c r="P1240" s="15">
        <f t="shared" si="779"/>
        <v>0</v>
      </c>
      <c r="Q1240" s="15">
        <v>0</v>
      </c>
      <c r="R1240" s="15">
        <v>0</v>
      </c>
      <c r="S1240" s="15">
        <f t="shared" si="780"/>
        <v>0</v>
      </c>
      <c r="T1240" s="15">
        <v>0</v>
      </c>
      <c r="U1240" s="15">
        <v>0</v>
      </c>
      <c r="V1240" s="15">
        <f t="shared" si="781"/>
        <v>0</v>
      </c>
      <c r="W1240" s="15">
        <v>0</v>
      </c>
      <c r="X1240" s="15">
        <v>0</v>
      </c>
      <c r="Y1240" s="5"/>
      <c r="Z1240" s="5"/>
    </row>
    <row r="1241" spans="1:26" ht="16.5" thickTop="1" thickBot="1">
      <c r="A1241" s="13" t="str">
        <f t="shared" si="737"/>
        <v>a</v>
      </c>
      <c r="B1241" s="3" t="s">
        <v>0</v>
      </c>
      <c r="C1241" s="10" t="s">
        <v>14</v>
      </c>
      <c r="D1241" s="16">
        <f t="shared" si="775"/>
        <v>651332</v>
      </c>
      <c r="E1241" s="16">
        <f>E1242+E1243+E1244+E1245+E1246+E1247</f>
        <v>651332</v>
      </c>
      <c r="F1241" s="16">
        <f>F1242+F1243+F1244+F1245+F1246+F1247</f>
        <v>0</v>
      </c>
      <c r="G1241" s="16">
        <f t="shared" si="776"/>
        <v>725000</v>
      </c>
      <c r="H1241" s="16">
        <f>H1242+H1243+H1244+H1245+H1246+H1247</f>
        <v>725000</v>
      </c>
      <c r="I1241" s="16">
        <f>I1242+I1243+I1244+I1245+I1246+I1247</f>
        <v>0</v>
      </c>
      <c r="J1241" s="16">
        <f t="shared" si="777"/>
        <v>725000</v>
      </c>
      <c r="K1241" s="16">
        <f>K1242+K1243+K1244+K1245+K1246+K1247</f>
        <v>725000</v>
      </c>
      <c r="L1241" s="16">
        <f>L1242+L1243+L1244+L1245+L1246+L1247</f>
        <v>0</v>
      </c>
      <c r="M1241" s="16">
        <f t="shared" si="778"/>
        <v>0</v>
      </c>
      <c r="N1241" s="16">
        <f>N1242+N1243+N1244+N1245+N1246+N1247</f>
        <v>0</v>
      </c>
      <c r="O1241" s="16">
        <f>O1242+O1243+O1244+O1245+O1246+O1247</f>
        <v>0</v>
      </c>
      <c r="P1241" s="16">
        <f t="shared" si="779"/>
        <v>0</v>
      </c>
      <c r="Q1241" s="16">
        <f>Q1242+Q1243+Q1244+Q1245+Q1246+Q1247</f>
        <v>0</v>
      </c>
      <c r="R1241" s="16">
        <f>R1242+R1243+R1244+R1245+R1246+R1247</f>
        <v>0</v>
      </c>
      <c r="S1241" s="16">
        <f t="shared" si="780"/>
        <v>0</v>
      </c>
      <c r="T1241" s="16">
        <f>T1242+T1243+T1244+T1245+T1246+T1247</f>
        <v>0</v>
      </c>
      <c r="U1241" s="16">
        <f>U1242+U1243+U1244+U1245+U1246+U1247</f>
        <v>0</v>
      </c>
      <c r="V1241" s="16">
        <f t="shared" si="781"/>
        <v>0</v>
      </c>
      <c r="W1241" s="16">
        <f>W1242+W1243+W1244+W1245+W1246+W1247</f>
        <v>0</v>
      </c>
      <c r="X1241" s="16">
        <f>X1242+X1243+X1244+X1245+X1246+X1247</f>
        <v>0</v>
      </c>
      <c r="Y1241" s="2"/>
      <c r="Z1241" s="2"/>
    </row>
    <row r="1242" spans="1:26" s="8" customFormat="1" ht="16.5" thickTop="1" thickBot="1">
      <c r="A1242" s="13" t="str">
        <f t="shared" si="737"/>
        <v>b</v>
      </c>
      <c r="B1242" s="3"/>
      <c r="C1242" s="4" t="s">
        <v>182</v>
      </c>
      <c r="D1242" s="17">
        <f t="shared" si="775"/>
        <v>0</v>
      </c>
      <c r="E1242" s="17"/>
      <c r="F1242" s="17"/>
      <c r="G1242" s="17">
        <f t="shared" si="776"/>
        <v>0</v>
      </c>
      <c r="H1242" s="17"/>
      <c r="I1242" s="17"/>
      <c r="J1242" s="17">
        <f t="shared" si="777"/>
        <v>0</v>
      </c>
      <c r="K1242" s="17"/>
      <c r="L1242" s="17"/>
      <c r="M1242" s="17">
        <f t="shared" si="778"/>
        <v>0</v>
      </c>
      <c r="N1242" s="17"/>
      <c r="O1242" s="17"/>
      <c r="P1242" s="17">
        <f t="shared" si="779"/>
        <v>0</v>
      </c>
      <c r="Q1242" s="17"/>
      <c r="R1242" s="17"/>
      <c r="S1242" s="17">
        <f t="shared" si="780"/>
        <v>0</v>
      </c>
      <c r="T1242" s="17"/>
      <c r="U1242" s="17"/>
      <c r="V1242" s="17">
        <f t="shared" si="781"/>
        <v>0</v>
      </c>
      <c r="W1242" s="17"/>
      <c r="X1242" s="17"/>
      <c r="Y1242" s="2"/>
      <c r="Z1242" s="2"/>
    </row>
    <row r="1243" spans="1:26" s="8" customFormat="1" ht="16.5" thickTop="1" thickBot="1">
      <c r="A1243" s="13" t="str">
        <f t="shared" si="737"/>
        <v>b</v>
      </c>
      <c r="B1243" s="3"/>
      <c r="C1243" s="4" t="s">
        <v>133</v>
      </c>
      <c r="D1243" s="17">
        <f t="shared" si="775"/>
        <v>0</v>
      </c>
      <c r="E1243" s="17"/>
      <c r="F1243" s="17"/>
      <c r="G1243" s="17">
        <f t="shared" si="776"/>
        <v>0</v>
      </c>
      <c r="H1243" s="17"/>
      <c r="I1243" s="17"/>
      <c r="J1243" s="17">
        <f t="shared" si="777"/>
        <v>0</v>
      </c>
      <c r="K1243" s="17"/>
      <c r="L1243" s="17"/>
      <c r="M1243" s="17">
        <f t="shared" si="778"/>
        <v>0</v>
      </c>
      <c r="N1243" s="17"/>
      <c r="O1243" s="17"/>
      <c r="P1243" s="17">
        <f t="shared" si="779"/>
        <v>0</v>
      </c>
      <c r="Q1243" s="17"/>
      <c r="R1243" s="17"/>
      <c r="S1243" s="17">
        <f t="shared" si="780"/>
        <v>0</v>
      </c>
      <c r="T1243" s="17"/>
      <c r="U1243" s="17"/>
      <c r="V1243" s="17">
        <f t="shared" si="781"/>
        <v>0</v>
      </c>
      <c r="W1243" s="17"/>
      <c r="X1243" s="17"/>
      <c r="Y1243" s="2"/>
      <c r="Z1243" s="2"/>
    </row>
    <row r="1244" spans="1:26" s="8" customFormat="1" ht="16.5" thickTop="1" thickBot="1">
      <c r="A1244" s="13" t="str">
        <f t="shared" si="737"/>
        <v>b</v>
      </c>
      <c r="B1244" s="3"/>
      <c r="C1244" s="4" t="s">
        <v>132</v>
      </c>
      <c r="D1244" s="17">
        <f t="shared" si="775"/>
        <v>0</v>
      </c>
      <c r="E1244" s="17"/>
      <c r="F1244" s="17"/>
      <c r="G1244" s="17">
        <f t="shared" si="776"/>
        <v>0</v>
      </c>
      <c r="H1244" s="17"/>
      <c r="I1244" s="17"/>
      <c r="J1244" s="17">
        <f t="shared" si="777"/>
        <v>0</v>
      </c>
      <c r="K1244" s="17"/>
      <c r="L1244" s="17"/>
      <c r="M1244" s="17">
        <f t="shared" si="778"/>
        <v>0</v>
      </c>
      <c r="N1244" s="17"/>
      <c r="O1244" s="17"/>
      <c r="P1244" s="17">
        <f t="shared" si="779"/>
        <v>0</v>
      </c>
      <c r="Q1244" s="17"/>
      <c r="R1244" s="17"/>
      <c r="S1244" s="17">
        <f t="shared" si="780"/>
        <v>0</v>
      </c>
      <c r="T1244" s="17"/>
      <c r="U1244" s="17"/>
      <c r="V1244" s="17">
        <f t="shared" si="781"/>
        <v>0</v>
      </c>
      <c r="W1244" s="17"/>
      <c r="X1244" s="17"/>
      <c r="Y1244" s="2"/>
      <c r="Z1244" s="2"/>
    </row>
    <row r="1245" spans="1:26" s="8" customFormat="1" ht="16.5" thickTop="1" thickBot="1">
      <c r="A1245" s="13" t="str">
        <f t="shared" si="737"/>
        <v>b</v>
      </c>
      <c r="B1245" s="3"/>
      <c r="C1245" s="4" t="s">
        <v>148</v>
      </c>
      <c r="D1245" s="17">
        <f t="shared" si="775"/>
        <v>0</v>
      </c>
      <c r="E1245" s="17"/>
      <c r="F1245" s="17"/>
      <c r="G1245" s="17">
        <f t="shared" si="776"/>
        <v>0</v>
      </c>
      <c r="H1245" s="17"/>
      <c r="I1245" s="17"/>
      <c r="J1245" s="17">
        <f t="shared" si="777"/>
        <v>0</v>
      </c>
      <c r="K1245" s="17"/>
      <c r="L1245" s="17"/>
      <c r="M1245" s="17">
        <f t="shared" si="778"/>
        <v>0</v>
      </c>
      <c r="N1245" s="17"/>
      <c r="O1245" s="17"/>
      <c r="P1245" s="17">
        <f t="shared" si="779"/>
        <v>0</v>
      </c>
      <c r="Q1245" s="17"/>
      <c r="R1245" s="17"/>
      <c r="S1245" s="17">
        <f t="shared" si="780"/>
        <v>0</v>
      </c>
      <c r="T1245" s="17"/>
      <c r="U1245" s="17"/>
      <c r="V1245" s="17">
        <f t="shared" si="781"/>
        <v>0</v>
      </c>
      <c r="W1245" s="17"/>
      <c r="X1245" s="17"/>
      <c r="Y1245" s="2"/>
      <c r="Z1245" s="2"/>
    </row>
    <row r="1246" spans="1:26" ht="16.5" thickTop="1" thickBot="1">
      <c r="A1246" s="13" t="str">
        <f t="shared" si="737"/>
        <v>a</v>
      </c>
      <c r="B1246" s="3" t="s">
        <v>0</v>
      </c>
      <c r="C1246" s="4" t="s">
        <v>134</v>
      </c>
      <c r="D1246" s="17">
        <f t="shared" si="775"/>
        <v>651332</v>
      </c>
      <c r="E1246" s="17">
        <v>651332</v>
      </c>
      <c r="F1246" s="17"/>
      <c r="G1246" s="17">
        <f t="shared" si="776"/>
        <v>725000</v>
      </c>
      <c r="H1246" s="17">
        <v>725000</v>
      </c>
      <c r="I1246" s="17"/>
      <c r="J1246" s="17">
        <f t="shared" si="777"/>
        <v>725000</v>
      </c>
      <c r="K1246" s="17">
        <v>725000</v>
      </c>
      <c r="L1246" s="17"/>
      <c r="M1246" s="17">
        <f t="shared" si="778"/>
        <v>0</v>
      </c>
      <c r="N1246" s="17"/>
      <c r="O1246" s="17"/>
      <c r="P1246" s="17">
        <f t="shared" si="779"/>
        <v>0</v>
      </c>
      <c r="Q1246" s="17"/>
      <c r="R1246" s="17"/>
      <c r="S1246" s="17">
        <f t="shared" si="780"/>
        <v>0</v>
      </c>
      <c r="T1246" s="17"/>
      <c r="U1246" s="17"/>
      <c r="V1246" s="17">
        <f t="shared" si="781"/>
        <v>0</v>
      </c>
      <c r="W1246" s="17"/>
      <c r="X1246" s="17"/>
      <c r="Y1246" s="2"/>
      <c r="Z1246" s="2"/>
    </row>
    <row r="1247" spans="1:26" s="8" customFormat="1" ht="16.5" thickTop="1" thickBot="1">
      <c r="A1247" s="13" t="str">
        <f t="shared" si="737"/>
        <v>b</v>
      </c>
      <c r="B1247" s="3"/>
      <c r="C1247" s="4" t="s">
        <v>129</v>
      </c>
      <c r="D1247" s="17">
        <f t="shared" si="775"/>
        <v>0</v>
      </c>
      <c r="E1247" s="17">
        <f>E1248+E1249</f>
        <v>0</v>
      </c>
      <c r="F1247" s="17">
        <f>F1248+F1249</f>
        <v>0</v>
      </c>
      <c r="G1247" s="17">
        <f t="shared" si="776"/>
        <v>0</v>
      </c>
      <c r="H1247" s="17">
        <f>H1248+H1249</f>
        <v>0</v>
      </c>
      <c r="I1247" s="17">
        <f>I1248+I1249</f>
        <v>0</v>
      </c>
      <c r="J1247" s="17">
        <f t="shared" si="777"/>
        <v>0</v>
      </c>
      <c r="K1247" s="17">
        <f>K1248+K1249</f>
        <v>0</v>
      </c>
      <c r="L1247" s="17">
        <f>L1248+L1249</f>
        <v>0</v>
      </c>
      <c r="M1247" s="17">
        <f t="shared" si="778"/>
        <v>0</v>
      </c>
      <c r="N1247" s="17">
        <f>N1248+N1249</f>
        <v>0</v>
      </c>
      <c r="O1247" s="17">
        <f>O1248+O1249</f>
        <v>0</v>
      </c>
      <c r="P1247" s="17">
        <f t="shared" si="779"/>
        <v>0</v>
      </c>
      <c r="Q1247" s="17">
        <f>Q1248+Q1249</f>
        <v>0</v>
      </c>
      <c r="R1247" s="17">
        <f>R1248+R1249</f>
        <v>0</v>
      </c>
      <c r="S1247" s="17">
        <f t="shared" si="780"/>
        <v>0</v>
      </c>
      <c r="T1247" s="17">
        <f>T1248+T1249</f>
        <v>0</v>
      </c>
      <c r="U1247" s="17">
        <f>U1248+U1249</f>
        <v>0</v>
      </c>
      <c r="V1247" s="17">
        <f t="shared" si="781"/>
        <v>0</v>
      </c>
      <c r="W1247" s="17">
        <f>W1248+W1249</f>
        <v>0</v>
      </c>
      <c r="X1247" s="17">
        <f>X1248+X1249</f>
        <v>0</v>
      </c>
      <c r="Y1247" s="2"/>
      <c r="Z1247" s="2"/>
    </row>
    <row r="1248" spans="1:26" s="8" customFormat="1" ht="27" thickTop="1" thickBot="1">
      <c r="A1248" s="13" t="str">
        <f t="shared" si="737"/>
        <v>b</v>
      </c>
      <c r="B1248" s="3"/>
      <c r="C1248" s="11" t="s">
        <v>15</v>
      </c>
      <c r="D1248" s="19">
        <f t="shared" si="775"/>
        <v>0</v>
      </c>
      <c r="E1248" s="19"/>
      <c r="F1248" s="19"/>
      <c r="G1248" s="19">
        <f t="shared" si="776"/>
        <v>0</v>
      </c>
      <c r="H1248" s="19"/>
      <c r="I1248" s="19"/>
      <c r="J1248" s="19">
        <f t="shared" si="777"/>
        <v>0</v>
      </c>
      <c r="K1248" s="19"/>
      <c r="L1248" s="19"/>
      <c r="M1248" s="19">
        <f t="shared" si="778"/>
        <v>0</v>
      </c>
      <c r="N1248" s="19"/>
      <c r="O1248" s="19"/>
      <c r="P1248" s="19">
        <f t="shared" si="779"/>
        <v>0</v>
      </c>
      <c r="Q1248" s="19"/>
      <c r="R1248" s="19"/>
      <c r="S1248" s="19">
        <f t="shared" si="780"/>
        <v>0</v>
      </c>
      <c r="T1248" s="19"/>
      <c r="U1248" s="19"/>
      <c r="V1248" s="19">
        <f t="shared" si="781"/>
        <v>0</v>
      </c>
      <c r="W1248" s="19"/>
      <c r="X1248" s="19"/>
      <c r="Y1248" s="2"/>
      <c r="Z1248" s="2"/>
    </row>
    <row r="1249" spans="1:26" s="8" customFormat="1" ht="27" thickTop="1" thickBot="1">
      <c r="A1249" s="13" t="str">
        <f t="shared" si="737"/>
        <v>b</v>
      </c>
      <c r="B1249" s="3"/>
      <c r="C1249" s="11" t="s">
        <v>16</v>
      </c>
      <c r="D1249" s="19">
        <f t="shared" si="775"/>
        <v>0</v>
      </c>
      <c r="E1249" s="19"/>
      <c r="F1249" s="19"/>
      <c r="G1249" s="19">
        <f t="shared" si="776"/>
        <v>0</v>
      </c>
      <c r="H1249" s="19"/>
      <c r="I1249" s="19"/>
      <c r="J1249" s="19">
        <f t="shared" si="777"/>
        <v>0</v>
      </c>
      <c r="K1249" s="19"/>
      <c r="L1249" s="19"/>
      <c r="M1249" s="19">
        <f t="shared" si="778"/>
        <v>0</v>
      </c>
      <c r="N1249" s="19"/>
      <c r="O1249" s="19"/>
      <c r="P1249" s="19">
        <f t="shared" si="779"/>
        <v>0</v>
      </c>
      <c r="Q1249" s="19"/>
      <c r="R1249" s="19"/>
      <c r="S1249" s="19">
        <f t="shared" si="780"/>
        <v>0</v>
      </c>
      <c r="T1249" s="19"/>
      <c r="U1249" s="19"/>
      <c r="V1249" s="19">
        <f t="shared" si="781"/>
        <v>0</v>
      </c>
      <c r="W1249" s="19"/>
      <c r="X1249" s="19"/>
      <c r="Y1249" s="2"/>
      <c r="Z1249" s="2"/>
    </row>
    <row r="1250" spans="1:26" s="8" customFormat="1" ht="16.5" thickTop="1" thickBot="1">
      <c r="A1250" s="13" t="str">
        <f t="shared" si="737"/>
        <v>b</v>
      </c>
      <c r="B1250" s="3"/>
      <c r="C1250" s="10" t="s">
        <v>17</v>
      </c>
      <c r="D1250" s="16">
        <f t="shared" si="775"/>
        <v>0</v>
      </c>
      <c r="E1250" s="16">
        <v>0</v>
      </c>
      <c r="F1250" s="16">
        <v>0</v>
      </c>
      <c r="G1250" s="16">
        <f t="shared" si="776"/>
        <v>0</v>
      </c>
      <c r="H1250" s="16">
        <v>0</v>
      </c>
      <c r="I1250" s="16">
        <v>0</v>
      </c>
      <c r="J1250" s="16">
        <f t="shared" si="777"/>
        <v>0</v>
      </c>
      <c r="K1250" s="16">
        <v>0</v>
      </c>
      <c r="L1250" s="16">
        <v>0</v>
      </c>
      <c r="M1250" s="16">
        <f t="shared" si="778"/>
        <v>0</v>
      </c>
      <c r="N1250" s="16">
        <v>0</v>
      </c>
      <c r="O1250" s="16">
        <v>0</v>
      </c>
      <c r="P1250" s="16">
        <f t="shared" si="779"/>
        <v>0</v>
      </c>
      <c r="Q1250" s="16">
        <v>0</v>
      </c>
      <c r="R1250" s="16">
        <v>0</v>
      </c>
      <c r="S1250" s="16">
        <f t="shared" si="780"/>
        <v>0</v>
      </c>
      <c r="T1250" s="16">
        <v>0</v>
      </c>
      <c r="U1250" s="16">
        <v>0</v>
      </c>
      <c r="V1250" s="16">
        <f t="shared" si="781"/>
        <v>0</v>
      </c>
      <c r="W1250" s="16">
        <v>0</v>
      </c>
      <c r="X1250" s="16">
        <v>0</v>
      </c>
      <c r="Y1250" s="2"/>
      <c r="Z1250" s="2"/>
    </row>
    <row r="1251" spans="1:26" s="8" customFormat="1" ht="16.5" thickTop="1" thickBot="1">
      <c r="A1251" s="13" t="str">
        <f t="shared" si="737"/>
        <v>b</v>
      </c>
      <c r="B1251" s="3"/>
      <c r="C1251" s="10" t="s">
        <v>18</v>
      </c>
      <c r="D1251" s="16">
        <f t="shared" si="775"/>
        <v>0</v>
      </c>
      <c r="E1251" s="16">
        <v>0</v>
      </c>
      <c r="F1251" s="16">
        <v>0</v>
      </c>
      <c r="G1251" s="16">
        <f t="shared" si="776"/>
        <v>0</v>
      </c>
      <c r="H1251" s="16">
        <v>0</v>
      </c>
      <c r="I1251" s="16">
        <v>0</v>
      </c>
      <c r="J1251" s="16">
        <f t="shared" si="777"/>
        <v>0</v>
      </c>
      <c r="K1251" s="16">
        <v>0</v>
      </c>
      <c r="L1251" s="16">
        <v>0</v>
      </c>
      <c r="M1251" s="16">
        <f t="shared" si="778"/>
        <v>0</v>
      </c>
      <c r="N1251" s="16">
        <v>0</v>
      </c>
      <c r="O1251" s="16">
        <v>0</v>
      </c>
      <c r="P1251" s="16">
        <f t="shared" si="779"/>
        <v>0</v>
      </c>
      <c r="Q1251" s="16">
        <v>0</v>
      </c>
      <c r="R1251" s="16">
        <v>0</v>
      </c>
      <c r="S1251" s="16">
        <f t="shared" si="780"/>
        <v>0</v>
      </c>
      <c r="T1251" s="16">
        <v>0</v>
      </c>
      <c r="U1251" s="16">
        <v>0</v>
      </c>
      <c r="V1251" s="16">
        <f t="shared" si="781"/>
        <v>0</v>
      </c>
      <c r="W1251" s="16">
        <v>0</v>
      </c>
      <c r="X1251" s="16">
        <v>0</v>
      </c>
      <c r="Y1251" s="2"/>
      <c r="Z1251" s="2"/>
    </row>
    <row r="1252" spans="1:26" ht="31.5" thickTop="1" thickBot="1">
      <c r="A1252" s="13" t="str">
        <f t="shared" ref="A1252:A1315" si="782">IF((D1252+E1252+F1252+G1252+H1252+I1252+J1252+K1252+L1252+P1252+Q1252+R1252+V1252+W1252+X1252)&gt;0,"a","b")</f>
        <v>a</v>
      </c>
      <c r="B1252" s="3" t="s">
        <v>108</v>
      </c>
      <c r="C1252" s="6" t="s">
        <v>161</v>
      </c>
      <c r="D1252" s="14">
        <f t="shared" si="775"/>
        <v>39186298.669999994</v>
      </c>
      <c r="E1252" s="14">
        <f>E1255+E1264+E1265</f>
        <v>39116787.189999998</v>
      </c>
      <c r="F1252" s="14">
        <f>F1255+F1264+F1265</f>
        <v>69511.48</v>
      </c>
      <c r="G1252" s="14">
        <f t="shared" si="776"/>
        <v>44000000</v>
      </c>
      <c r="H1252" s="14">
        <f>H1255+H1264+H1265</f>
        <v>44000000</v>
      </c>
      <c r="I1252" s="14">
        <f>I1255+I1264+I1265</f>
        <v>0</v>
      </c>
      <c r="J1252" s="14">
        <f t="shared" si="777"/>
        <v>44100000</v>
      </c>
      <c r="K1252" s="14">
        <f>K1255+K1264+K1265</f>
        <v>44000000</v>
      </c>
      <c r="L1252" s="14">
        <f>L1255+L1264+L1265</f>
        <v>100000</v>
      </c>
      <c r="M1252" s="14">
        <f t="shared" si="778"/>
        <v>0</v>
      </c>
      <c r="N1252" s="14">
        <f>N1255+N1264+N1265</f>
        <v>0</v>
      </c>
      <c r="O1252" s="14">
        <f>O1255+O1264+O1265</f>
        <v>0</v>
      </c>
      <c r="P1252" s="14">
        <f t="shared" si="779"/>
        <v>0</v>
      </c>
      <c r="Q1252" s="14">
        <f>Q1255+Q1264+Q1265</f>
        <v>0</v>
      </c>
      <c r="R1252" s="14">
        <f>R1255+R1264+R1265</f>
        <v>0</v>
      </c>
      <c r="S1252" s="14">
        <f t="shared" si="780"/>
        <v>0</v>
      </c>
      <c r="T1252" s="14">
        <f>T1255+T1264+T1265</f>
        <v>0</v>
      </c>
      <c r="U1252" s="14">
        <f>U1255+U1264+U1265</f>
        <v>0</v>
      </c>
      <c r="V1252" s="14">
        <f t="shared" si="781"/>
        <v>0</v>
      </c>
      <c r="W1252" s="14">
        <f>W1255+W1264+W1265</f>
        <v>0</v>
      </c>
      <c r="X1252" s="14">
        <f>X1255+X1264+X1265</f>
        <v>0</v>
      </c>
      <c r="Y1252" s="5" t="s">
        <v>160</v>
      </c>
      <c r="Z1252" s="5" t="s">
        <v>151</v>
      </c>
    </row>
    <row r="1253" spans="1:26" s="8" customFormat="1" ht="16.5" thickTop="1" thickBot="1">
      <c r="A1253" s="13" t="str">
        <f t="shared" si="782"/>
        <v>b</v>
      </c>
      <c r="B1253" s="3"/>
      <c r="C1253" s="9" t="s">
        <v>12</v>
      </c>
      <c r="D1253" s="15">
        <f t="shared" si="775"/>
        <v>0</v>
      </c>
      <c r="E1253" s="15">
        <v>0</v>
      </c>
      <c r="F1253" s="15">
        <v>0</v>
      </c>
      <c r="G1253" s="15">
        <f t="shared" si="776"/>
        <v>0</v>
      </c>
      <c r="H1253" s="15">
        <v>0</v>
      </c>
      <c r="I1253" s="15">
        <v>0</v>
      </c>
      <c r="J1253" s="15">
        <f t="shared" si="777"/>
        <v>0</v>
      </c>
      <c r="K1253" s="15">
        <v>0</v>
      </c>
      <c r="L1253" s="15">
        <v>0</v>
      </c>
      <c r="M1253" s="15">
        <f t="shared" si="778"/>
        <v>0</v>
      </c>
      <c r="N1253" s="15">
        <v>0</v>
      </c>
      <c r="O1253" s="15">
        <v>0</v>
      </c>
      <c r="P1253" s="15">
        <f t="shared" si="779"/>
        <v>0</v>
      </c>
      <c r="Q1253" s="15">
        <v>0</v>
      </c>
      <c r="R1253" s="15">
        <v>0</v>
      </c>
      <c r="S1253" s="15">
        <f t="shared" si="780"/>
        <v>0</v>
      </c>
      <c r="T1253" s="15">
        <v>0</v>
      </c>
      <c r="U1253" s="15">
        <v>0</v>
      </c>
      <c r="V1253" s="15">
        <f t="shared" si="781"/>
        <v>0</v>
      </c>
      <c r="W1253" s="15">
        <v>0</v>
      </c>
      <c r="X1253" s="15">
        <v>0</v>
      </c>
      <c r="Y1253" s="5"/>
      <c r="Z1253" s="5"/>
    </row>
    <row r="1254" spans="1:26" ht="16.5" thickTop="1" thickBot="1">
      <c r="A1254" s="13" t="str">
        <f t="shared" si="782"/>
        <v>a</v>
      </c>
      <c r="B1254" s="3" t="s">
        <v>0</v>
      </c>
      <c r="C1254" s="9" t="s">
        <v>13</v>
      </c>
      <c r="D1254" s="15">
        <f t="shared" si="775"/>
        <v>3160</v>
      </c>
      <c r="E1254" s="15">
        <v>3160</v>
      </c>
      <c r="F1254" s="15">
        <v>0</v>
      </c>
      <c r="G1254" s="15">
        <f t="shared" si="776"/>
        <v>3290</v>
      </c>
      <c r="H1254" s="15">
        <v>3290</v>
      </c>
      <c r="I1254" s="15">
        <v>0</v>
      </c>
      <c r="J1254" s="15">
        <f t="shared" si="777"/>
        <v>0</v>
      </c>
      <c r="K1254" s="15">
        <v>0</v>
      </c>
      <c r="L1254" s="15">
        <v>0</v>
      </c>
      <c r="M1254" s="15">
        <f t="shared" si="778"/>
        <v>0</v>
      </c>
      <c r="N1254" s="15">
        <v>0</v>
      </c>
      <c r="O1254" s="15">
        <v>0</v>
      </c>
      <c r="P1254" s="15">
        <f t="shared" si="779"/>
        <v>0</v>
      </c>
      <c r="Q1254" s="15">
        <v>0</v>
      </c>
      <c r="R1254" s="15">
        <v>0</v>
      </c>
      <c r="S1254" s="15">
        <f t="shared" si="780"/>
        <v>0</v>
      </c>
      <c r="T1254" s="15">
        <v>0</v>
      </c>
      <c r="U1254" s="15">
        <v>0</v>
      </c>
      <c r="V1254" s="15">
        <f t="shared" si="781"/>
        <v>0</v>
      </c>
      <c r="W1254" s="15">
        <v>0</v>
      </c>
      <c r="X1254" s="15">
        <v>0</v>
      </c>
      <c r="Y1254" s="2"/>
      <c r="Z1254" s="2"/>
    </row>
    <row r="1255" spans="1:26" ht="16.5" thickTop="1" thickBot="1">
      <c r="A1255" s="13" t="str">
        <f t="shared" si="782"/>
        <v>a</v>
      </c>
      <c r="B1255" s="3" t="s">
        <v>0</v>
      </c>
      <c r="C1255" s="10" t="s">
        <v>14</v>
      </c>
      <c r="D1255" s="16">
        <f t="shared" si="775"/>
        <v>38546931.339999996</v>
      </c>
      <c r="E1255" s="16">
        <f>E1256+E1257+E1258+E1259+E1260+E1261</f>
        <v>38481462.119999997</v>
      </c>
      <c r="F1255" s="16">
        <f>F1256+F1257+F1258+F1259+F1260+F1261</f>
        <v>65469.22</v>
      </c>
      <c r="G1255" s="16">
        <f t="shared" si="776"/>
        <v>43867000</v>
      </c>
      <c r="H1255" s="16">
        <f>H1256+H1257+H1258+H1259+H1260+H1261</f>
        <v>43867000</v>
      </c>
      <c r="I1255" s="16">
        <f>I1256+I1257+I1258+I1259+I1260+I1261</f>
        <v>0</v>
      </c>
      <c r="J1255" s="16">
        <f t="shared" si="777"/>
        <v>43967000</v>
      </c>
      <c r="K1255" s="16">
        <f>K1256+K1257+K1258+K1259+K1260+K1261</f>
        <v>43867000</v>
      </c>
      <c r="L1255" s="16">
        <f>L1256+L1257+L1258+L1259+L1260+L1261</f>
        <v>100000</v>
      </c>
      <c r="M1255" s="16">
        <f t="shared" si="778"/>
        <v>0</v>
      </c>
      <c r="N1255" s="16">
        <f>N1256+N1257+N1258+N1259+N1260+N1261</f>
        <v>0</v>
      </c>
      <c r="O1255" s="16">
        <f>O1256+O1257+O1258+O1259+O1260+O1261</f>
        <v>0</v>
      </c>
      <c r="P1255" s="16">
        <f t="shared" si="779"/>
        <v>0</v>
      </c>
      <c r="Q1255" s="16">
        <f>Q1256+Q1257+Q1258+Q1259+Q1260+Q1261</f>
        <v>0</v>
      </c>
      <c r="R1255" s="16">
        <f>R1256+R1257+R1258+R1259+R1260+R1261</f>
        <v>0</v>
      </c>
      <c r="S1255" s="16">
        <f t="shared" si="780"/>
        <v>0</v>
      </c>
      <c r="T1255" s="16">
        <f>T1256+T1257+T1258+T1259+T1260+T1261</f>
        <v>0</v>
      </c>
      <c r="U1255" s="16">
        <f>U1256+U1257+U1258+U1259+U1260+U1261</f>
        <v>0</v>
      </c>
      <c r="V1255" s="16">
        <f t="shared" si="781"/>
        <v>0</v>
      </c>
      <c r="W1255" s="16">
        <f>W1256+W1257+W1258+W1259+W1260+W1261</f>
        <v>0</v>
      </c>
      <c r="X1255" s="16">
        <f>X1256+X1257+X1258+X1259+X1260+X1261</f>
        <v>0</v>
      </c>
      <c r="Y1255" s="2"/>
      <c r="Z1255" s="2"/>
    </row>
    <row r="1256" spans="1:26" s="8" customFormat="1" ht="16.5" thickTop="1" thickBot="1">
      <c r="A1256" s="13" t="str">
        <f t="shared" si="782"/>
        <v>b</v>
      </c>
      <c r="B1256" s="3"/>
      <c r="C1256" s="4" t="s">
        <v>182</v>
      </c>
      <c r="D1256" s="17">
        <f t="shared" si="775"/>
        <v>0</v>
      </c>
      <c r="E1256" s="17"/>
      <c r="F1256" s="17"/>
      <c r="G1256" s="17">
        <f t="shared" si="776"/>
        <v>0</v>
      </c>
      <c r="H1256" s="17"/>
      <c r="I1256" s="17"/>
      <c r="J1256" s="17">
        <f t="shared" si="777"/>
        <v>0</v>
      </c>
      <c r="K1256" s="17"/>
      <c r="L1256" s="17"/>
      <c r="M1256" s="17">
        <f t="shared" si="778"/>
        <v>0</v>
      </c>
      <c r="N1256" s="17"/>
      <c r="O1256" s="17"/>
      <c r="P1256" s="17">
        <f t="shared" si="779"/>
        <v>0</v>
      </c>
      <c r="Q1256" s="17"/>
      <c r="R1256" s="17"/>
      <c r="S1256" s="17">
        <f t="shared" si="780"/>
        <v>0</v>
      </c>
      <c r="T1256" s="17"/>
      <c r="U1256" s="17"/>
      <c r="V1256" s="17">
        <f t="shared" si="781"/>
        <v>0</v>
      </c>
      <c r="W1256" s="17"/>
      <c r="X1256" s="17"/>
      <c r="Y1256" s="2"/>
      <c r="Z1256" s="2"/>
    </row>
    <row r="1257" spans="1:26" ht="16.5" thickTop="1" thickBot="1">
      <c r="A1257" s="13" t="str">
        <f t="shared" si="782"/>
        <v>a</v>
      </c>
      <c r="B1257" s="3" t="s">
        <v>0</v>
      </c>
      <c r="C1257" s="4" t="s">
        <v>133</v>
      </c>
      <c r="D1257" s="17">
        <f t="shared" si="775"/>
        <v>32689862.34</v>
      </c>
      <c r="E1257" s="17">
        <v>32624393.120000001</v>
      </c>
      <c r="F1257" s="17">
        <v>65469.22</v>
      </c>
      <c r="G1257" s="17">
        <f t="shared" si="776"/>
        <v>36450000</v>
      </c>
      <c r="H1257" s="17">
        <v>36450000</v>
      </c>
      <c r="I1257" s="17"/>
      <c r="J1257" s="17">
        <f t="shared" si="777"/>
        <v>36550000</v>
      </c>
      <c r="K1257" s="17">
        <v>36450000</v>
      </c>
      <c r="L1257" s="17">
        <v>100000</v>
      </c>
      <c r="M1257" s="17">
        <f t="shared" si="778"/>
        <v>0</v>
      </c>
      <c r="N1257" s="17"/>
      <c r="O1257" s="17"/>
      <c r="P1257" s="17">
        <f t="shared" si="779"/>
        <v>0</v>
      </c>
      <c r="Q1257" s="17"/>
      <c r="R1257" s="17"/>
      <c r="S1257" s="17">
        <f t="shared" si="780"/>
        <v>0</v>
      </c>
      <c r="T1257" s="17"/>
      <c r="U1257" s="17"/>
      <c r="V1257" s="17">
        <f t="shared" si="781"/>
        <v>0</v>
      </c>
      <c r="W1257" s="17"/>
      <c r="X1257" s="17"/>
      <c r="Y1257" s="2"/>
      <c r="Z1257" s="2"/>
    </row>
    <row r="1258" spans="1:26" s="8" customFormat="1" ht="16.5" thickTop="1" thickBot="1">
      <c r="A1258" s="13" t="str">
        <f t="shared" si="782"/>
        <v>b</v>
      </c>
      <c r="B1258" s="3"/>
      <c r="C1258" s="4" t="s">
        <v>132</v>
      </c>
      <c r="D1258" s="17">
        <f t="shared" si="775"/>
        <v>0</v>
      </c>
      <c r="E1258" s="17"/>
      <c r="F1258" s="17"/>
      <c r="G1258" s="17">
        <f t="shared" si="776"/>
        <v>0</v>
      </c>
      <c r="H1258" s="17"/>
      <c r="I1258" s="17"/>
      <c r="J1258" s="17">
        <f t="shared" si="777"/>
        <v>0</v>
      </c>
      <c r="K1258" s="17"/>
      <c r="L1258" s="17"/>
      <c r="M1258" s="17">
        <f t="shared" si="778"/>
        <v>0</v>
      </c>
      <c r="N1258" s="17"/>
      <c r="O1258" s="17"/>
      <c r="P1258" s="17">
        <f t="shared" si="779"/>
        <v>0</v>
      </c>
      <c r="Q1258" s="17"/>
      <c r="R1258" s="17"/>
      <c r="S1258" s="17">
        <f t="shared" si="780"/>
        <v>0</v>
      </c>
      <c r="T1258" s="17"/>
      <c r="U1258" s="17"/>
      <c r="V1258" s="17">
        <f t="shared" si="781"/>
        <v>0</v>
      </c>
      <c r="W1258" s="17"/>
      <c r="X1258" s="17"/>
      <c r="Y1258" s="2"/>
      <c r="Z1258" s="2"/>
    </row>
    <row r="1259" spans="1:26" s="8" customFormat="1" ht="16.5" thickTop="1" thickBot="1">
      <c r="A1259" s="13" t="str">
        <f t="shared" si="782"/>
        <v>b</v>
      </c>
      <c r="B1259" s="3"/>
      <c r="C1259" s="4" t="s">
        <v>148</v>
      </c>
      <c r="D1259" s="17">
        <f t="shared" si="775"/>
        <v>0</v>
      </c>
      <c r="E1259" s="17"/>
      <c r="F1259" s="17"/>
      <c r="G1259" s="17">
        <f t="shared" si="776"/>
        <v>0</v>
      </c>
      <c r="H1259" s="17"/>
      <c r="I1259" s="17"/>
      <c r="J1259" s="17">
        <f t="shared" si="777"/>
        <v>0</v>
      </c>
      <c r="K1259" s="17"/>
      <c r="L1259" s="17"/>
      <c r="M1259" s="17">
        <f t="shared" si="778"/>
        <v>0</v>
      </c>
      <c r="N1259" s="17"/>
      <c r="O1259" s="17"/>
      <c r="P1259" s="17">
        <f t="shared" si="779"/>
        <v>0</v>
      </c>
      <c r="Q1259" s="17"/>
      <c r="R1259" s="17"/>
      <c r="S1259" s="17">
        <f t="shared" si="780"/>
        <v>0</v>
      </c>
      <c r="T1259" s="17"/>
      <c r="U1259" s="17"/>
      <c r="V1259" s="17">
        <f t="shared" si="781"/>
        <v>0</v>
      </c>
      <c r="W1259" s="17"/>
      <c r="X1259" s="17"/>
      <c r="Y1259" s="2"/>
      <c r="Z1259" s="2"/>
    </row>
    <row r="1260" spans="1:26" ht="16.5" thickTop="1" thickBot="1">
      <c r="A1260" s="13" t="str">
        <f t="shared" si="782"/>
        <v>a</v>
      </c>
      <c r="B1260" s="3" t="s">
        <v>0</v>
      </c>
      <c r="C1260" s="4" t="s">
        <v>134</v>
      </c>
      <c r="D1260" s="17">
        <f t="shared" si="775"/>
        <v>5431057.8799999999</v>
      </c>
      <c r="E1260" s="17">
        <v>5431057.8799999999</v>
      </c>
      <c r="F1260" s="17"/>
      <c r="G1260" s="17">
        <f t="shared" si="776"/>
        <v>6700000</v>
      </c>
      <c r="H1260" s="17">
        <v>6700000</v>
      </c>
      <c r="I1260" s="17"/>
      <c r="J1260" s="17">
        <f t="shared" si="777"/>
        <v>6700000</v>
      </c>
      <c r="K1260" s="17">
        <v>6700000</v>
      </c>
      <c r="L1260" s="17"/>
      <c r="M1260" s="17">
        <f t="shared" si="778"/>
        <v>0</v>
      </c>
      <c r="N1260" s="17"/>
      <c r="O1260" s="17"/>
      <c r="P1260" s="17">
        <f t="shared" si="779"/>
        <v>0</v>
      </c>
      <c r="Q1260" s="17"/>
      <c r="R1260" s="17"/>
      <c r="S1260" s="17">
        <f t="shared" si="780"/>
        <v>0</v>
      </c>
      <c r="T1260" s="17"/>
      <c r="U1260" s="17"/>
      <c r="V1260" s="17">
        <f t="shared" si="781"/>
        <v>0</v>
      </c>
      <c r="W1260" s="17"/>
      <c r="X1260" s="17"/>
      <c r="Y1260" s="2"/>
      <c r="Z1260" s="2"/>
    </row>
    <row r="1261" spans="1:26" ht="16.5" thickTop="1" thickBot="1">
      <c r="A1261" s="13" t="str">
        <f t="shared" si="782"/>
        <v>a</v>
      </c>
      <c r="B1261" s="3" t="s">
        <v>0</v>
      </c>
      <c r="C1261" s="4" t="s">
        <v>129</v>
      </c>
      <c r="D1261" s="17">
        <f t="shared" si="775"/>
        <v>426011.12</v>
      </c>
      <c r="E1261" s="17">
        <f>E1262+E1263</f>
        <v>426011.12</v>
      </c>
      <c r="F1261" s="17">
        <f>F1262+F1263</f>
        <v>0</v>
      </c>
      <c r="G1261" s="17">
        <f t="shared" si="776"/>
        <v>717000</v>
      </c>
      <c r="H1261" s="17">
        <f>H1262+H1263</f>
        <v>717000</v>
      </c>
      <c r="I1261" s="17">
        <f>I1262+I1263</f>
        <v>0</v>
      </c>
      <c r="J1261" s="17">
        <f t="shared" si="777"/>
        <v>717000</v>
      </c>
      <c r="K1261" s="17">
        <f>K1262+K1263</f>
        <v>717000</v>
      </c>
      <c r="L1261" s="17">
        <f>L1262+L1263</f>
        <v>0</v>
      </c>
      <c r="M1261" s="17">
        <f t="shared" si="778"/>
        <v>0</v>
      </c>
      <c r="N1261" s="17">
        <f>N1262+N1263</f>
        <v>0</v>
      </c>
      <c r="O1261" s="17">
        <f>O1262+O1263</f>
        <v>0</v>
      </c>
      <c r="P1261" s="17">
        <f t="shared" si="779"/>
        <v>0</v>
      </c>
      <c r="Q1261" s="17">
        <f>Q1262+Q1263</f>
        <v>0</v>
      </c>
      <c r="R1261" s="17">
        <f>R1262+R1263</f>
        <v>0</v>
      </c>
      <c r="S1261" s="17">
        <f t="shared" si="780"/>
        <v>0</v>
      </c>
      <c r="T1261" s="17">
        <f>T1262+T1263</f>
        <v>0</v>
      </c>
      <c r="U1261" s="17">
        <f>U1262+U1263</f>
        <v>0</v>
      </c>
      <c r="V1261" s="17">
        <f t="shared" si="781"/>
        <v>0</v>
      </c>
      <c r="W1261" s="17">
        <f>W1262+W1263</f>
        <v>0</v>
      </c>
      <c r="X1261" s="17">
        <f>X1262+X1263</f>
        <v>0</v>
      </c>
      <c r="Y1261" s="2"/>
      <c r="Z1261" s="2"/>
    </row>
    <row r="1262" spans="1:26" ht="27" thickTop="1" thickBot="1">
      <c r="A1262" s="13" t="str">
        <f t="shared" si="782"/>
        <v>a</v>
      </c>
      <c r="B1262" s="3" t="s">
        <v>0</v>
      </c>
      <c r="C1262" s="11" t="s">
        <v>15</v>
      </c>
      <c r="D1262" s="19">
        <f t="shared" si="775"/>
        <v>426011.12</v>
      </c>
      <c r="E1262" s="19">
        <v>426011.12</v>
      </c>
      <c r="F1262" s="19"/>
      <c r="G1262" s="19">
        <f t="shared" si="776"/>
        <v>717000</v>
      </c>
      <c r="H1262" s="19">
        <v>717000</v>
      </c>
      <c r="I1262" s="19"/>
      <c r="J1262" s="19">
        <f t="shared" si="777"/>
        <v>717000</v>
      </c>
      <c r="K1262" s="19">
        <v>717000</v>
      </c>
      <c r="L1262" s="19"/>
      <c r="M1262" s="19">
        <f t="shared" si="778"/>
        <v>0</v>
      </c>
      <c r="N1262" s="19"/>
      <c r="O1262" s="19"/>
      <c r="P1262" s="19">
        <f t="shared" si="779"/>
        <v>0</v>
      </c>
      <c r="Q1262" s="19"/>
      <c r="R1262" s="19"/>
      <c r="S1262" s="19">
        <f t="shared" si="780"/>
        <v>0</v>
      </c>
      <c r="T1262" s="19"/>
      <c r="U1262" s="19"/>
      <c r="V1262" s="19">
        <f t="shared" si="781"/>
        <v>0</v>
      </c>
      <c r="W1262" s="19"/>
      <c r="X1262" s="19"/>
      <c r="Y1262" s="2"/>
      <c r="Z1262" s="2"/>
    </row>
    <row r="1263" spans="1:26" ht="27" thickTop="1" thickBot="1">
      <c r="A1263" s="13" t="str">
        <f t="shared" si="782"/>
        <v>b</v>
      </c>
      <c r="B1263" s="3" t="s">
        <v>0</v>
      </c>
      <c r="C1263" s="11" t="s">
        <v>16</v>
      </c>
      <c r="D1263" s="19">
        <f t="shared" si="775"/>
        <v>0</v>
      </c>
      <c r="E1263" s="19"/>
      <c r="F1263" s="19"/>
      <c r="G1263" s="19">
        <f t="shared" si="776"/>
        <v>0</v>
      </c>
      <c r="H1263" s="19"/>
      <c r="I1263" s="19"/>
      <c r="J1263" s="19">
        <f t="shared" si="777"/>
        <v>0</v>
      </c>
      <c r="K1263" s="19"/>
      <c r="L1263" s="19"/>
      <c r="M1263" s="19">
        <f t="shared" si="778"/>
        <v>0</v>
      </c>
      <c r="N1263" s="19"/>
      <c r="O1263" s="19"/>
      <c r="P1263" s="19">
        <f t="shared" si="779"/>
        <v>0</v>
      </c>
      <c r="Q1263" s="19"/>
      <c r="R1263" s="19"/>
      <c r="S1263" s="19">
        <f t="shared" si="780"/>
        <v>0</v>
      </c>
      <c r="T1263" s="19"/>
      <c r="U1263" s="19"/>
      <c r="V1263" s="19">
        <f t="shared" si="781"/>
        <v>0</v>
      </c>
      <c r="W1263" s="19"/>
      <c r="X1263" s="19"/>
      <c r="Y1263" s="2"/>
      <c r="Z1263" s="2"/>
    </row>
    <row r="1264" spans="1:26" ht="16.5" thickTop="1" thickBot="1">
      <c r="A1264" s="13" t="str">
        <f t="shared" si="782"/>
        <v>a</v>
      </c>
      <c r="B1264" s="3" t="s">
        <v>0</v>
      </c>
      <c r="C1264" s="10" t="s">
        <v>17</v>
      </c>
      <c r="D1264" s="16">
        <f t="shared" si="775"/>
        <v>639367.32999999996</v>
      </c>
      <c r="E1264" s="16">
        <v>635325.06999999995</v>
      </c>
      <c r="F1264" s="16">
        <v>4042.26</v>
      </c>
      <c r="G1264" s="16">
        <f t="shared" si="776"/>
        <v>133000</v>
      </c>
      <c r="H1264" s="16">
        <v>133000</v>
      </c>
      <c r="I1264" s="16">
        <v>0</v>
      </c>
      <c r="J1264" s="16">
        <f t="shared" si="777"/>
        <v>133000</v>
      </c>
      <c r="K1264" s="16">
        <v>133000</v>
      </c>
      <c r="L1264" s="16">
        <v>0</v>
      </c>
      <c r="M1264" s="16">
        <f t="shared" si="778"/>
        <v>0</v>
      </c>
      <c r="N1264" s="16">
        <v>0</v>
      </c>
      <c r="O1264" s="16">
        <v>0</v>
      </c>
      <c r="P1264" s="16">
        <f t="shared" si="779"/>
        <v>0</v>
      </c>
      <c r="Q1264" s="16">
        <v>0</v>
      </c>
      <c r="R1264" s="16">
        <v>0</v>
      </c>
      <c r="S1264" s="16">
        <f t="shared" si="780"/>
        <v>0</v>
      </c>
      <c r="T1264" s="16">
        <v>0</v>
      </c>
      <c r="U1264" s="16">
        <v>0</v>
      </c>
      <c r="V1264" s="16">
        <f t="shared" si="781"/>
        <v>0</v>
      </c>
      <c r="W1264" s="16">
        <v>0</v>
      </c>
      <c r="X1264" s="16">
        <v>0</v>
      </c>
      <c r="Y1264" s="2"/>
      <c r="Z1264" s="2"/>
    </row>
    <row r="1265" spans="1:26" ht="16.5" thickTop="1" thickBot="1">
      <c r="A1265" s="13" t="str">
        <f t="shared" si="782"/>
        <v>b</v>
      </c>
      <c r="B1265" s="3" t="s">
        <v>0</v>
      </c>
      <c r="C1265" s="10" t="s">
        <v>18</v>
      </c>
      <c r="D1265" s="16">
        <f t="shared" si="775"/>
        <v>0</v>
      </c>
      <c r="E1265" s="16">
        <v>0</v>
      </c>
      <c r="F1265" s="16">
        <v>0</v>
      </c>
      <c r="G1265" s="16">
        <f t="shared" si="776"/>
        <v>0</v>
      </c>
      <c r="H1265" s="16">
        <v>0</v>
      </c>
      <c r="I1265" s="16">
        <v>0</v>
      </c>
      <c r="J1265" s="16">
        <f t="shared" si="777"/>
        <v>0</v>
      </c>
      <c r="K1265" s="16">
        <v>0</v>
      </c>
      <c r="L1265" s="16">
        <v>0</v>
      </c>
      <c r="M1265" s="16">
        <f t="shared" si="778"/>
        <v>0</v>
      </c>
      <c r="N1265" s="16">
        <v>0</v>
      </c>
      <c r="O1265" s="16">
        <v>0</v>
      </c>
      <c r="P1265" s="16">
        <f t="shared" si="779"/>
        <v>0</v>
      </c>
      <c r="Q1265" s="16">
        <v>0</v>
      </c>
      <c r="R1265" s="16">
        <v>0</v>
      </c>
      <c r="S1265" s="16">
        <f t="shared" si="780"/>
        <v>0</v>
      </c>
      <c r="T1265" s="16">
        <v>0</v>
      </c>
      <c r="U1265" s="16">
        <v>0</v>
      </c>
      <c r="V1265" s="16">
        <f t="shared" si="781"/>
        <v>0</v>
      </c>
      <c r="W1265" s="16">
        <v>0</v>
      </c>
      <c r="X1265" s="16">
        <v>0</v>
      </c>
      <c r="Y1265" s="2"/>
      <c r="Z1265" s="2"/>
    </row>
    <row r="1266" spans="1:26" ht="16.5" thickTop="1" thickBot="1">
      <c r="A1266" s="13" t="str">
        <f t="shared" si="782"/>
        <v>a</v>
      </c>
      <c r="B1266" s="3" t="s">
        <v>109</v>
      </c>
      <c r="C1266" s="6" t="s">
        <v>159</v>
      </c>
      <c r="D1266" s="14">
        <f t="shared" si="775"/>
        <v>25346035.690000001</v>
      </c>
      <c r="E1266" s="14">
        <f>E1269+E1278+E1279</f>
        <v>25346035.690000001</v>
      </c>
      <c r="F1266" s="14">
        <f>F1269+F1278+F1279</f>
        <v>0</v>
      </c>
      <c r="G1266" s="14">
        <f t="shared" si="776"/>
        <v>26000000</v>
      </c>
      <c r="H1266" s="14">
        <f>H1269+H1278+H1279</f>
        <v>26000000</v>
      </c>
      <c r="I1266" s="14">
        <f>I1269+I1278+I1279</f>
        <v>0</v>
      </c>
      <c r="J1266" s="14">
        <f t="shared" si="777"/>
        <v>26000000</v>
      </c>
      <c r="K1266" s="14">
        <f>K1269+K1278+K1279</f>
        <v>26000000</v>
      </c>
      <c r="L1266" s="14">
        <f>L1269+L1278+L1279</f>
        <v>0</v>
      </c>
      <c r="M1266" s="14">
        <f t="shared" si="778"/>
        <v>0</v>
      </c>
      <c r="N1266" s="14">
        <f>N1269+N1278+N1279</f>
        <v>0</v>
      </c>
      <c r="O1266" s="14">
        <f>O1269+O1278+O1279</f>
        <v>0</v>
      </c>
      <c r="P1266" s="14">
        <f t="shared" si="779"/>
        <v>27000000</v>
      </c>
      <c r="Q1266" s="14">
        <v>27000000</v>
      </c>
      <c r="R1266" s="14">
        <f>R1269+R1278+R1279</f>
        <v>0</v>
      </c>
      <c r="S1266" s="14">
        <f t="shared" si="780"/>
        <v>0</v>
      </c>
      <c r="T1266" s="14">
        <f>T1269+T1278+T1279</f>
        <v>0</v>
      </c>
      <c r="U1266" s="14">
        <f>U1269+U1278+U1279</f>
        <v>0</v>
      </c>
      <c r="V1266" s="14">
        <f t="shared" si="781"/>
        <v>0</v>
      </c>
      <c r="W1266" s="14">
        <f>W1269+W1278+W1279</f>
        <v>0</v>
      </c>
      <c r="X1266" s="14">
        <f>X1269+X1278+X1279</f>
        <v>0</v>
      </c>
      <c r="Y1266" s="5" t="s">
        <v>135</v>
      </c>
      <c r="Z1266" s="5" t="s">
        <v>158</v>
      </c>
    </row>
    <row r="1267" spans="1:26" s="8" customFormat="1" ht="16.5" thickTop="1" thickBot="1">
      <c r="A1267" s="13" t="str">
        <f t="shared" si="782"/>
        <v>b</v>
      </c>
      <c r="B1267" s="3"/>
      <c r="C1267" s="9" t="s">
        <v>12</v>
      </c>
      <c r="D1267" s="15">
        <f t="shared" si="775"/>
        <v>0</v>
      </c>
      <c r="E1267" s="15">
        <v>0</v>
      </c>
      <c r="F1267" s="15">
        <v>0</v>
      </c>
      <c r="G1267" s="15">
        <f t="shared" si="776"/>
        <v>0</v>
      </c>
      <c r="H1267" s="15">
        <v>0</v>
      </c>
      <c r="I1267" s="15">
        <v>0</v>
      </c>
      <c r="J1267" s="15">
        <f t="shared" si="777"/>
        <v>0</v>
      </c>
      <c r="K1267" s="15">
        <v>0</v>
      </c>
      <c r="L1267" s="15">
        <v>0</v>
      </c>
      <c r="M1267" s="15">
        <f t="shared" si="778"/>
        <v>0</v>
      </c>
      <c r="N1267" s="15">
        <v>0</v>
      </c>
      <c r="O1267" s="15">
        <v>0</v>
      </c>
      <c r="P1267" s="15">
        <f t="shared" si="779"/>
        <v>0</v>
      </c>
      <c r="Q1267" s="15">
        <v>0</v>
      </c>
      <c r="R1267" s="15">
        <v>0</v>
      </c>
      <c r="S1267" s="15">
        <f t="shared" si="780"/>
        <v>0</v>
      </c>
      <c r="T1267" s="15">
        <v>0</v>
      </c>
      <c r="U1267" s="15">
        <v>0</v>
      </c>
      <c r="V1267" s="15">
        <f t="shared" si="781"/>
        <v>0</v>
      </c>
      <c r="W1267" s="15">
        <v>0</v>
      </c>
      <c r="X1267" s="15">
        <v>0</v>
      </c>
      <c r="Y1267" s="5"/>
      <c r="Z1267" s="5"/>
    </row>
    <row r="1268" spans="1:26" s="8" customFormat="1" ht="16.5" thickTop="1" thickBot="1">
      <c r="A1268" s="13" t="str">
        <f t="shared" si="782"/>
        <v>a</v>
      </c>
      <c r="B1268" s="3"/>
      <c r="C1268" s="9" t="s">
        <v>13</v>
      </c>
      <c r="D1268" s="15">
        <f t="shared" si="775"/>
        <v>0</v>
      </c>
      <c r="E1268" s="15">
        <v>0</v>
      </c>
      <c r="F1268" s="15">
        <v>0</v>
      </c>
      <c r="G1268" s="15">
        <f t="shared" si="776"/>
        <v>0</v>
      </c>
      <c r="H1268" s="15">
        <v>0</v>
      </c>
      <c r="I1268" s="15">
        <v>0</v>
      </c>
      <c r="J1268" s="15">
        <f t="shared" si="777"/>
        <v>0</v>
      </c>
      <c r="K1268" s="15">
        <v>0</v>
      </c>
      <c r="L1268" s="15">
        <v>0</v>
      </c>
      <c r="M1268" s="15">
        <f t="shared" si="778"/>
        <v>0</v>
      </c>
      <c r="N1268" s="15">
        <v>0</v>
      </c>
      <c r="O1268" s="15">
        <v>0</v>
      </c>
      <c r="P1268" s="15">
        <f t="shared" si="779"/>
        <v>10</v>
      </c>
      <c r="Q1268" s="15">
        <v>10</v>
      </c>
      <c r="R1268" s="15">
        <v>0</v>
      </c>
      <c r="S1268" s="15">
        <f t="shared" si="780"/>
        <v>0</v>
      </c>
      <c r="T1268" s="15">
        <v>0</v>
      </c>
      <c r="U1268" s="15">
        <v>0</v>
      </c>
      <c r="V1268" s="15">
        <f t="shared" si="781"/>
        <v>0</v>
      </c>
      <c r="W1268" s="15">
        <v>0</v>
      </c>
      <c r="X1268" s="15">
        <v>0</v>
      </c>
      <c r="Y1268" s="5"/>
      <c r="Z1268" s="5"/>
    </row>
    <row r="1269" spans="1:26" ht="16.5" thickTop="1" thickBot="1">
      <c r="A1269" s="13" t="str">
        <f t="shared" si="782"/>
        <v>a</v>
      </c>
      <c r="B1269" s="3" t="s">
        <v>0</v>
      </c>
      <c r="C1269" s="10" t="s">
        <v>14</v>
      </c>
      <c r="D1269" s="16">
        <f t="shared" si="775"/>
        <v>25346035.690000001</v>
      </c>
      <c r="E1269" s="16">
        <f>E1270+E1271+E1272+E1273+E1274+E1275</f>
        <v>25346035.690000001</v>
      </c>
      <c r="F1269" s="16">
        <f>F1270+F1271+F1272+F1273+F1274+F1275</f>
        <v>0</v>
      </c>
      <c r="G1269" s="16">
        <f t="shared" si="776"/>
        <v>26000000</v>
      </c>
      <c r="H1269" s="16">
        <f>H1270+H1271+H1272+H1273+H1274+H1275</f>
        <v>26000000</v>
      </c>
      <c r="I1269" s="16">
        <f>I1270+I1271+I1272+I1273+I1274+I1275</f>
        <v>0</v>
      </c>
      <c r="J1269" s="16">
        <f t="shared" si="777"/>
        <v>26000000</v>
      </c>
      <c r="K1269" s="16">
        <f>K1270+K1271+K1272+K1273+K1274+K1275</f>
        <v>26000000</v>
      </c>
      <c r="L1269" s="16">
        <f>L1270+L1271+L1272+L1273+L1274+L1275</f>
        <v>0</v>
      </c>
      <c r="M1269" s="16">
        <f t="shared" si="778"/>
        <v>0</v>
      </c>
      <c r="N1269" s="16">
        <f>N1270+N1271+N1272+N1273+N1274+N1275</f>
        <v>0</v>
      </c>
      <c r="O1269" s="16">
        <f>O1270+O1271+O1272+O1273+O1274+O1275</f>
        <v>0</v>
      </c>
      <c r="P1269" s="16">
        <f t="shared" si="779"/>
        <v>0</v>
      </c>
      <c r="Q1269" s="16">
        <f>Q1270+Q1271+Q1272+Q1273+Q1274+Q1275</f>
        <v>0</v>
      </c>
      <c r="R1269" s="16">
        <f>R1270+R1271+R1272+R1273+R1274+R1275</f>
        <v>0</v>
      </c>
      <c r="S1269" s="16">
        <f t="shared" si="780"/>
        <v>0</v>
      </c>
      <c r="T1269" s="16">
        <f>T1270+T1271+T1272+T1273+T1274+T1275</f>
        <v>0</v>
      </c>
      <c r="U1269" s="16">
        <f>U1270+U1271+U1272+U1273+U1274+U1275</f>
        <v>0</v>
      </c>
      <c r="V1269" s="16">
        <f t="shared" si="781"/>
        <v>0</v>
      </c>
      <c r="W1269" s="16">
        <f>W1270+W1271+W1272+W1273+W1274+W1275</f>
        <v>0</v>
      </c>
      <c r="X1269" s="16">
        <f>X1270+X1271+X1272+X1273+X1274+X1275</f>
        <v>0</v>
      </c>
      <c r="Y1269" s="2"/>
      <c r="Z1269" s="2"/>
    </row>
    <row r="1270" spans="1:26" s="8" customFormat="1" ht="16.5" thickTop="1" thickBot="1">
      <c r="A1270" s="13" t="str">
        <f t="shared" si="782"/>
        <v>b</v>
      </c>
      <c r="B1270" s="3"/>
      <c r="C1270" s="4" t="s">
        <v>182</v>
      </c>
      <c r="D1270" s="17">
        <f t="shared" si="775"/>
        <v>0</v>
      </c>
      <c r="E1270" s="17"/>
      <c r="F1270" s="17"/>
      <c r="G1270" s="17">
        <f t="shared" si="776"/>
        <v>0</v>
      </c>
      <c r="H1270" s="17"/>
      <c r="I1270" s="17"/>
      <c r="J1270" s="17">
        <f t="shared" si="777"/>
        <v>0</v>
      </c>
      <c r="K1270" s="17"/>
      <c r="L1270" s="17"/>
      <c r="M1270" s="17">
        <f t="shared" si="778"/>
        <v>0</v>
      </c>
      <c r="N1270" s="17"/>
      <c r="O1270" s="17"/>
      <c r="P1270" s="17">
        <f t="shared" si="779"/>
        <v>0</v>
      </c>
      <c r="Q1270" s="17"/>
      <c r="R1270" s="17"/>
      <c r="S1270" s="17">
        <f t="shared" si="780"/>
        <v>0</v>
      </c>
      <c r="T1270" s="17"/>
      <c r="U1270" s="17"/>
      <c r="V1270" s="17">
        <f t="shared" si="781"/>
        <v>0</v>
      </c>
      <c r="W1270" s="17"/>
      <c r="X1270" s="17"/>
      <c r="Y1270" s="2"/>
      <c r="Z1270" s="2"/>
    </row>
    <row r="1271" spans="1:26" ht="16.5" thickTop="1" thickBot="1">
      <c r="A1271" s="13" t="str">
        <f t="shared" si="782"/>
        <v>a</v>
      </c>
      <c r="B1271" s="3" t="s">
        <v>0</v>
      </c>
      <c r="C1271" s="4" t="s">
        <v>133</v>
      </c>
      <c r="D1271" s="17">
        <f t="shared" si="775"/>
        <v>2612</v>
      </c>
      <c r="E1271" s="17">
        <v>2612</v>
      </c>
      <c r="F1271" s="17"/>
      <c r="G1271" s="17">
        <f t="shared" si="776"/>
        <v>30000</v>
      </c>
      <c r="H1271" s="17">
        <v>30000</v>
      </c>
      <c r="I1271" s="17"/>
      <c r="J1271" s="17">
        <f t="shared" si="777"/>
        <v>122500</v>
      </c>
      <c r="K1271" s="17">
        <v>122500</v>
      </c>
      <c r="L1271" s="17"/>
      <c r="M1271" s="17">
        <f t="shared" si="778"/>
        <v>0</v>
      </c>
      <c r="N1271" s="17"/>
      <c r="O1271" s="17"/>
      <c r="P1271" s="17">
        <f t="shared" si="779"/>
        <v>0</v>
      </c>
      <c r="Q1271" s="17"/>
      <c r="R1271" s="17"/>
      <c r="S1271" s="17">
        <f t="shared" si="780"/>
        <v>0</v>
      </c>
      <c r="T1271" s="17"/>
      <c r="U1271" s="17"/>
      <c r="V1271" s="17">
        <f t="shared" si="781"/>
        <v>0</v>
      </c>
      <c r="W1271" s="17"/>
      <c r="X1271" s="17"/>
      <c r="Y1271" s="2"/>
      <c r="Z1271" s="2"/>
    </row>
    <row r="1272" spans="1:26" s="8" customFormat="1" ht="16.5" thickTop="1" thickBot="1">
      <c r="A1272" s="13" t="str">
        <f t="shared" si="782"/>
        <v>b</v>
      </c>
      <c r="B1272" s="3"/>
      <c r="C1272" s="4" t="s">
        <v>132</v>
      </c>
      <c r="D1272" s="17">
        <f t="shared" si="775"/>
        <v>0</v>
      </c>
      <c r="E1272" s="17"/>
      <c r="F1272" s="17"/>
      <c r="G1272" s="17">
        <f t="shared" si="776"/>
        <v>0</v>
      </c>
      <c r="H1272" s="17"/>
      <c r="I1272" s="17"/>
      <c r="J1272" s="17">
        <f t="shared" si="777"/>
        <v>0</v>
      </c>
      <c r="K1272" s="17"/>
      <c r="L1272" s="17"/>
      <c r="M1272" s="17">
        <f t="shared" si="778"/>
        <v>0</v>
      </c>
      <c r="N1272" s="17"/>
      <c r="O1272" s="17"/>
      <c r="P1272" s="17">
        <f t="shared" si="779"/>
        <v>0</v>
      </c>
      <c r="Q1272" s="17"/>
      <c r="R1272" s="17"/>
      <c r="S1272" s="17">
        <f t="shared" si="780"/>
        <v>0</v>
      </c>
      <c r="T1272" s="17"/>
      <c r="U1272" s="17"/>
      <c r="V1272" s="17">
        <f t="shared" si="781"/>
        <v>0</v>
      </c>
      <c r="W1272" s="17"/>
      <c r="X1272" s="17"/>
      <c r="Y1272" s="2"/>
      <c r="Z1272" s="2"/>
    </row>
    <row r="1273" spans="1:26" s="8" customFormat="1" ht="16.5" thickTop="1" thickBot="1">
      <c r="A1273" s="13" t="str">
        <f t="shared" si="782"/>
        <v>b</v>
      </c>
      <c r="B1273" s="3"/>
      <c r="C1273" s="4" t="s">
        <v>148</v>
      </c>
      <c r="D1273" s="17">
        <f t="shared" si="775"/>
        <v>0</v>
      </c>
      <c r="E1273" s="17"/>
      <c r="F1273" s="17"/>
      <c r="G1273" s="17">
        <f t="shared" si="776"/>
        <v>0</v>
      </c>
      <c r="H1273" s="17"/>
      <c r="I1273" s="17"/>
      <c r="J1273" s="17">
        <f t="shared" si="777"/>
        <v>0</v>
      </c>
      <c r="K1273" s="17"/>
      <c r="L1273" s="17"/>
      <c r="M1273" s="17">
        <f t="shared" si="778"/>
        <v>0</v>
      </c>
      <c r="N1273" s="17"/>
      <c r="O1273" s="17"/>
      <c r="P1273" s="17">
        <f t="shared" si="779"/>
        <v>0</v>
      </c>
      <c r="Q1273" s="17"/>
      <c r="R1273" s="17"/>
      <c r="S1273" s="17">
        <f t="shared" si="780"/>
        <v>0</v>
      </c>
      <c r="T1273" s="17"/>
      <c r="U1273" s="17"/>
      <c r="V1273" s="17">
        <f t="shared" si="781"/>
        <v>0</v>
      </c>
      <c r="W1273" s="17"/>
      <c r="X1273" s="17"/>
      <c r="Y1273" s="2"/>
      <c r="Z1273" s="2"/>
    </row>
    <row r="1274" spans="1:26" ht="16.5" thickTop="1" thickBot="1">
      <c r="A1274" s="13" t="str">
        <f t="shared" si="782"/>
        <v>a</v>
      </c>
      <c r="B1274" s="3" t="s">
        <v>0</v>
      </c>
      <c r="C1274" s="4" t="s">
        <v>134</v>
      </c>
      <c r="D1274" s="17">
        <f t="shared" si="775"/>
        <v>24756023.690000001</v>
      </c>
      <c r="E1274" s="17">
        <v>24756023.690000001</v>
      </c>
      <c r="F1274" s="17"/>
      <c r="G1274" s="17">
        <f t="shared" si="776"/>
        <v>25970000</v>
      </c>
      <c r="H1274" s="17">
        <v>25970000</v>
      </c>
      <c r="I1274" s="17"/>
      <c r="J1274" s="17">
        <f t="shared" si="777"/>
        <v>25676990</v>
      </c>
      <c r="K1274" s="17">
        <v>25676990</v>
      </c>
      <c r="L1274" s="17"/>
      <c r="M1274" s="17">
        <f t="shared" si="778"/>
        <v>0</v>
      </c>
      <c r="N1274" s="17"/>
      <c r="O1274" s="17"/>
      <c r="P1274" s="17">
        <f t="shared" si="779"/>
        <v>0</v>
      </c>
      <c r="Q1274" s="17"/>
      <c r="R1274" s="17"/>
      <c r="S1274" s="17">
        <f t="shared" si="780"/>
        <v>0</v>
      </c>
      <c r="T1274" s="17"/>
      <c r="U1274" s="17"/>
      <c r="V1274" s="17">
        <f t="shared" si="781"/>
        <v>0</v>
      </c>
      <c r="W1274" s="17"/>
      <c r="X1274" s="17"/>
      <c r="Y1274" s="2"/>
      <c r="Z1274" s="2"/>
    </row>
    <row r="1275" spans="1:26" ht="16.5" thickTop="1" thickBot="1">
      <c r="A1275" s="13" t="str">
        <f t="shared" si="782"/>
        <v>a</v>
      </c>
      <c r="B1275" s="3" t="s">
        <v>0</v>
      </c>
      <c r="C1275" s="4" t="s">
        <v>129</v>
      </c>
      <c r="D1275" s="17">
        <f t="shared" si="775"/>
        <v>587400</v>
      </c>
      <c r="E1275" s="17">
        <f>E1276+E1277</f>
        <v>587400</v>
      </c>
      <c r="F1275" s="17">
        <f>F1276+F1277</f>
        <v>0</v>
      </c>
      <c r="G1275" s="17">
        <f t="shared" si="776"/>
        <v>0</v>
      </c>
      <c r="H1275" s="17">
        <f>H1276+H1277</f>
        <v>0</v>
      </c>
      <c r="I1275" s="17">
        <f>I1276+I1277</f>
        <v>0</v>
      </c>
      <c r="J1275" s="17">
        <f t="shared" si="777"/>
        <v>200510</v>
      </c>
      <c r="K1275" s="17">
        <f>K1276+K1277</f>
        <v>200510</v>
      </c>
      <c r="L1275" s="17">
        <f>L1276+L1277</f>
        <v>0</v>
      </c>
      <c r="M1275" s="17">
        <f t="shared" si="778"/>
        <v>0</v>
      </c>
      <c r="N1275" s="17">
        <f>N1276+N1277</f>
        <v>0</v>
      </c>
      <c r="O1275" s="17">
        <f>O1276+O1277</f>
        <v>0</v>
      </c>
      <c r="P1275" s="17">
        <f t="shared" si="779"/>
        <v>0</v>
      </c>
      <c r="Q1275" s="17">
        <f>Q1276+Q1277</f>
        <v>0</v>
      </c>
      <c r="R1275" s="17">
        <f>R1276+R1277</f>
        <v>0</v>
      </c>
      <c r="S1275" s="17">
        <f t="shared" si="780"/>
        <v>0</v>
      </c>
      <c r="T1275" s="17">
        <f>T1276+T1277</f>
        <v>0</v>
      </c>
      <c r="U1275" s="17">
        <f>U1276+U1277</f>
        <v>0</v>
      </c>
      <c r="V1275" s="17">
        <f t="shared" si="781"/>
        <v>0</v>
      </c>
      <c r="W1275" s="17">
        <f>W1276+W1277</f>
        <v>0</v>
      </c>
      <c r="X1275" s="17">
        <f>X1276+X1277</f>
        <v>0</v>
      </c>
      <c r="Y1275" s="2"/>
      <c r="Z1275" s="2"/>
    </row>
    <row r="1276" spans="1:26" ht="27" thickTop="1" thickBot="1">
      <c r="A1276" s="13" t="str">
        <f t="shared" si="782"/>
        <v>a</v>
      </c>
      <c r="B1276" s="3" t="s">
        <v>0</v>
      </c>
      <c r="C1276" s="11" t="s">
        <v>15</v>
      </c>
      <c r="D1276" s="19">
        <f t="shared" si="775"/>
        <v>587400</v>
      </c>
      <c r="E1276" s="19">
        <v>587400</v>
      </c>
      <c r="F1276" s="19"/>
      <c r="G1276" s="19">
        <f t="shared" si="776"/>
        <v>0</v>
      </c>
      <c r="H1276" s="19"/>
      <c r="I1276" s="19"/>
      <c r="J1276" s="19">
        <f t="shared" si="777"/>
        <v>200510</v>
      </c>
      <c r="K1276" s="19">
        <v>200510</v>
      </c>
      <c r="L1276" s="19"/>
      <c r="M1276" s="19">
        <f t="shared" si="778"/>
        <v>0</v>
      </c>
      <c r="N1276" s="19"/>
      <c r="O1276" s="19"/>
      <c r="P1276" s="19">
        <f t="shared" si="779"/>
        <v>0</v>
      </c>
      <c r="Q1276" s="19"/>
      <c r="R1276" s="19"/>
      <c r="S1276" s="19">
        <f t="shared" si="780"/>
        <v>0</v>
      </c>
      <c r="T1276" s="19"/>
      <c r="U1276" s="19"/>
      <c r="V1276" s="19">
        <f t="shared" si="781"/>
        <v>0</v>
      </c>
      <c r="W1276" s="19"/>
      <c r="X1276" s="19"/>
      <c r="Y1276" s="2"/>
      <c r="Z1276" s="2"/>
    </row>
    <row r="1277" spans="1:26" s="8" customFormat="1" ht="27" thickTop="1" thickBot="1">
      <c r="A1277" s="13" t="str">
        <f t="shared" si="782"/>
        <v>b</v>
      </c>
      <c r="B1277" s="3"/>
      <c r="C1277" s="11" t="s">
        <v>16</v>
      </c>
      <c r="D1277" s="19">
        <f t="shared" si="775"/>
        <v>0</v>
      </c>
      <c r="E1277" s="19"/>
      <c r="F1277" s="19"/>
      <c r="G1277" s="19">
        <f t="shared" si="776"/>
        <v>0</v>
      </c>
      <c r="H1277" s="19"/>
      <c r="I1277" s="19"/>
      <c r="J1277" s="19">
        <f t="shared" si="777"/>
        <v>0</v>
      </c>
      <c r="K1277" s="19"/>
      <c r="L1277" s="19"/>
      <c r="M1277" s="19">
        <f t="shared" si="778"/>
        <v>0</v>
      </c>
      <c r="N1277" s="19"/>
      <c r="O1277" s="19"/>
      <c r="P1277" s="19">
        <f t="shared" si="779"/>
        <v>0</v>
      </c>
      <c r="Q1277" s="19"/>
      <c r="R1277" s="19"/>
      <c r="S1277" s="19">
        <f t="shared" si="780"/>
        <v>0</v>
      </c>
      <c r="T1277" s="19"/>
      <c r="U1277" s="19"/>
      <c r="V1277" s="19">
        <f t="shared" si="781"/>
        <v>0</v>
      </c>
      <c r="W1277" s="19"/>
      <c r="X1277" s="19"/>
      <c r="Y1277" s="2"/>
      <c r="Z1277" s="2"/>
    </row>
    <row r="1278" spans="1:26" s="8" customFormat="1" ht="16.5" thickTop="1" thickBot="1">
      <c r="A1278" s="13" t="str">
        <f t="shared" si="782"/>
        <v>b</v>
      </c>
      <c r="B1278" s="3"/>
      <c r="C1278" s="10" t="s">
        <v>17</v>
      </c>
      <c r="D1278" s="16">
        <f t="shared" si="775"/>
        <v>0</v>
      </c>
      <c r="E1278" s="16">
        <v>0</v>
      </c>
      <c r="F1278" s="16">
        <v>0</v>
      </c>
      <c r="G1278" s="16">
        <f t="shared" si="776"/>
        <v>0</v>
      </c>
      <c r="H1278" s="16">
        <v>0</v>
      </c>
      <c r="I1278" s="16">
        <v>0</v>
      </c>
      <c r="J1278" s="16">
        <f t="shared" si="777"/>
        <v>0</v>
      </c>
      <c r="K1278" s="16">
        <v>0</v>
      </c>
      <c r="L1278" s="16">
        <v>0</v>
      </c>
      <c r="M1278" s="16">
        <f t="shared" si="778"/>
        <v>0</v>
      </c>
      <c r="N1278" s="16">
        <v>0</v>
      </c>
      <c r="O1278" s="16">
        <v>0</v>
      </c>
      <c r="P1278" s="16">
        <f t="shared" si="779"/>
        <v>0</v>
      </c>
      <c r="Q1278" s="16">
        <v>0</v>
      </c>
      <c r="R1278" s="16">
        <v>0</v>
      </c>
      <c r="S1278" s="16">
        <f t="shared" si="780"/>
        <v>0</v>
      </c>
      <c r="T1278" s="16">
        <v>0</v>
      </c>
      <c r="U1278" s="16">
        <v>0</v>
      </c>
      <c r="V1278" s="16">
        <f t="shared" si="781"/>
        <v>0</v>
      </c>
      <c r="W1278" s="16">
        <v>0</v>
      </c>
      <c r="X1278" s="16">
        <v>0</v>
      </c>
      <c r="Y1278" s="2"/>
      <c r="Z1278" s="2"/>
    </row>
    <row r="1279" spans="1:26" ht="16.5" thickTop="1" thickBot="1">
      <c r="A1279" s="13" t="str">
        <f t="shared" si="782"/>
        <v>b</v>
      </c>
      <c r="B1279" s="3" t="s">
        <v>0</v>
      </c>
      <c r="C1279" s="10" t="s">
        <v>18</v>
      </c>
      <c r="D1279" s="16">
        <f t="shared" si="775"/>
        <v>0</v>
      </c>
      <c r="E1279" s="16">
        <v>0</v>
      </c>
      <c r="F1279" s="16">
        <v>0</v>
      </c>
      <c r="G1279" s="16">
        <f t="shared" si="776"/>
        <v>0</v>
      </c>
      <c r="H1279" s="16">
        <v>0</v>
      </c>
      <c r="I1279" s="16">
        <v>0</v>
      </c>
      <c r="J1279" s="16">
        <f t="shared" si="777"/>
        <v>0</v>
      </c>
      <c r="K1279" s="16">
        <v>0</v>
      </c>
      <c r="L1279" s="16">
        <v>0</v>
      </c>
      <c r="M1279" s="16">
        <f t="shared" si="778"/>
        <v>0</v>
      </c>
      <c r="N1279" s="16">
        <v>0</v>
      </c>
      <c r="O1279" s="16">
        <v>0</v>
      </c>
      <c r="P1279" s="16">
        <f t="shared" si="779"/>
        <v>0</v>
      </c>
      <c r="Q1279" s="16">
        <v>0</v>
      </c>
      <c r="R1279" s="16">
        <v>0</v>
      </c>
      <c r="S1279" s="16">
        <f t="shared" si="780"/>
        <v>0</v>
      </c>
      <c r="T1279" s="16">
        <v>0</v>
      </c>
      <c r="U1279" s="16">
        <v>0</v>
      </c>
      <c r="V1279" s="16">
        <f t="shared" si="781"/>
        <v>0</v>
      </c>
      <c r="W1279" s="16">
        <v>0</v>
      </c>
      <c r="X1279" s="16">
        <v>0</v>
      </c>
      <c r="Y1279" s="2"/>
      <c r="Z1279" s="2"/>
    </row>
    <row r="1280" spans="1:26" ht="16.5" thickTop="1" thickBot="1">
      <c r="A1280" s="13" t="str">
        <f t="shared" si="782"/>
        <v>a</v>
      </c>
      <c r="B1280" s="3" t="s">
        <v>110</v>
      </c>
      <c r="C1280" s="6" t="s">
        <v>157</v>
      </c>
      <c r="D1280" s="14">
        <f t="shared" si="775"/>
        <v>26874341.77</v>
      </c>
      <c r="E1280" s="14">
        <f>E1283+E1292+E1293</f>
        <v>26874341.77</v>
      </c>
      <c r="F1280" s="14">
        <f>F1283+F1292+F1293</f>
        <v>0</v>
      </c>
      <c r="G1280" s="14">
        <f t="shared" si="776"/>
        <v>20000000</v>
      </c>
      <c r="H1280" s="14">
        <f>H1283+H1292+H1293</f>
        <v>20000000</v>
      </c>
      <c r="I1280" s="14">
        <f>I1283+I1292+I1293</f>
        <v>0</v>
      </c>
      <c r="J1280" s="14">
        <f t="shared" si="777"/>
        <v>20000000</v>
      </c>
      <c r="K1280" s="14">
        <f>K1283+K1292+K1293</f>
        <v>20000000</v>
      </c>
      <c r="L1280" s="14">
        <f>L1283+L1292+L1293</f>
        <v>0</v>
      </c>
      <c r="M1280" s="14">
        <f t="shared" si="778"/>
        <v>0</v>
      </c>
      <c r="N1280" s="14">
        <f>N1283+N1292+N1293</f>
        <v>0</v>
      </c>
      <c r="O1280" s="14">
        <f>O1283+O1292+O1293</f>
        <v>0</v>
      </c>
      <c r="P1280" s="14">
        <f t="shared" si="779"/>
        <v>25370000</v>
      </c>
      <c r="Q1280" s="14">
        <v>25370000</v>
      </c>
      <c r="R1280" s="14">
        <f>R1283+R1292+R1293</f>
        <v>0</v>
      </c>
      <c r="S1280" s="14">
        <f t="shared" si="780"/>
        <v>0</v>
      </c>
      <c r="T1280" s="14">
        <f>T1283+T1292+T1293</f>
        <v>0</v>
      </c>
      <c r="U1280" s="14">
        <f>U1283+U1292+U1293</f>
        <v>0</v>
      </c>
      <c r="V1280" s="14">
        <f t="shared" si="781"/>
        <v>0</v>
      </c>
      <c r="W1280" s="14">
        <f>W1283+W1292+W1293</f>
        <v>0</v>
      </c>
      <c r="X1280" s="14">
        <f>X1283+X1292+X1293</f>
        <v>0</v>
      </c>
      <c r="Y1280" s="5" t="s">
        <v>135</v>
      </c>
      <c r="Z1280" s="5" t="s">
        <v>151</v>
      </c>
    </row>
    <row r="1281" spans="1:26" s="8" customFormat="1" ht="16.5" thickTop="1" thickBot="1">
      <c r="A1281" s="13" t="str">
        <f t="shared" si="782"/>
        <v>b</v>
      </c>
      <c r="B1281" s="3"/>
      <c r="C1281" s="9" t="s">
        <v>12</v>
      </c>
      <c r="D1281" s="15">
        <f t="shared" si="775"/>
        <v>0</v>
      </c>
      <c r="E1281" s="15">
        <v>0</v>
      </c>
      <c r="F1281" s="15">
        <v>0</v>
      </c>
      <c r="G1281" s="15">
        <f t="shared" si="776"/>
        <v>0</v>
      </c>
      <c r="H1281" s="15">
        <v>0</v>
      </c>
      <c r="I1281" s="15">
        <v>0</v>
      </c>
      <c r="J1281" s="15">
        <f t="shared" si="777"/>
        <v>0</v>
      </c>
      <c r="K1281" s="15">
        <v>0</v>
      </c>
      <c r="L1281" s="15">
        <v>0</v>
      </c>
      <c r="M1281" s="15">
        <f t="shared" si="778"/>
        <v>0</v>
      </c>
      <c r="N1281" s="15">
        <v>0</v>
      </c>
      <c r="O1281" s="15">
        <v>0</v>
      </c>
      <c r="P1281" s="15">
        <f t="shared" si="779"/>
        <v>0</v>
      </c>
      <c r="Q1281" s="15">
        <v>0</v>
      </c>
      <c r="R1281" s="15">
        <v>0</v>
      </c>
      <c r="S1281" s="15">
        <f t="shared" si="780"/>
        <v>0</v>
      </c>
      <c r="T1281" s="15">
        <v>0</v>
      </c>
      <c r="U1281" s="15">
        <v>0</v>
      </c>
      <c r="V1281" s="15">
        <f t="shared" si="781"/>
        <v>0</v>
      </c>
      <c r="W1281" s="15">
        <v>0</v>
      </c>
      <c r="X1281" s="15">
        <v>0</v>
      </c>
      <c r="Y1281" s="5"/>
      <c r="Z1281" s="5"/>
    </row>
    <row r="1282" spans="1:26" ht="16.5" thickTop="1" thickBot="1">
      <c r="A1282" s="13" t="str">
        <f t="shared" si="782"/>
        <v>b</v>
      </c>
      <c r="B1282" s="3" t="s">
        <v>0</v>
      </c>
      <c r="C1282" s="9" t="s">
        <v>13</v>
      </c>
      <c r="D1282" s="15">
        <f t="shared" si="775"/>
        <v>0</v>
      </c>
      <c r="E1282" s="15">
        <v>0</v>
      </c>
      <c r="F1282" s="15">
        <v>0</v>
      </c>
      <c r="G1282" s="15">
        <f t="shared" si="776"/>
        <v>0</v>
      </c>
      <c r="H1282" s="15">
        <v>0</v>
      </c>
      <c r="I1282" s="15">
        <v>0</v>
      </c>
      <c r="J1282" s="15">
        <f t="shared" si="777"/>
        <v>0</v>
      </c>
      <c r="K1282" s="15">
        <v>0</v>
      </c>
      <c r="L1282" s="15">
        <v>0</v>
      </c>
      <c r="M1282" s="15">
        <f t="shared" si="778"/>
        <v>0</v>
      </c>
      <c r="N1282" s="15">
        <v>0</v>
      </c>
      <c r="O1282" s="15">
        <v>0</v>
      </c>
      <c r="P1282" s="15">
        <f t="shared" si="779"/>
        <v>0</v>
      </c>
      <c r="Q1282" s="15">
        <v>0</v>
      </c>
      <c r="R1282" s="15">
        <v>0</v>
      </c>
      <c r="S1282" s="15">
        <f t="shared" si="780"/>
        <v>0</v>
      </c>
      <c r="T1282" s="15">
        <v>0</v>
      </c>
      <c r="U1282" s="15">
        <v>0</v>
      </c>
      <c r="V1282" s="15">
        <f t="shared" si="781"/>
        <v>0</v>
      </c>
      <c r="W1282" s="15">
        <v>0</v>
      </c>
      <c r="X1282" s="15">
        <v>0</v>
      </c>
      <c r="Y1282" s="2"/>
      <c r="Z1282" s="2"/>
    </row>
    <row r="1283" spans="1:26" ht="16.5" thickTop="1" thickBot="1">
      <c r="A1283" s="13" t="str">
        <f t="shared" si="782"/>
        <v>a</v>
      </c>
      <c r="B1283" s="3" t="s">
        <v>0</v>
      </c>
      <c r="C1283" s="10" t="s">
        <v>14</v>
      </c>
      <c r="D1283" s="16">
        <f t="shared" si="775"/>
        <v>26874341.77</v>
      </c>
      <c r="E1283" s="16">
        <f>E1284+E1285+E1286+E1287+E1288+E1289</f>
        <v>26874341.77</v>
      </c>
      <c r="F1283" s="16">
        <f>F1284+F1285+F1286+F1287+F1288+F1289</f>
        <v>0</v>
      </c>
      <c r="G1283" s="16">
        <f t="shared" si="776"/>
        <v>20000000</v>
      </c>
      <c r="H1283" s="16">
        <f>H1284+H1285+H1286+H1287+H1288+H1289</f>
        <v>20000000</v>
      </c>
      <c r="I1283" s="16">
        <f>I1284+I1285+I1286+I1287+I1288+I1289</f>
        <v>0</v>
      </c>
      <c r="J1283" s="16">
        <f t="shared" si="777"/>
        <v>20000000</v>
      </c>
      <c r="K1283" s="16">
        <f>K1284+K1285+K1286+K1287+K1288+K1289</f>
        <v>20000000</v>
      </c>
      <c r="L1283" s="16">
        <f>L1284+L1285+L1286+L1287+L1288+L1289</f>
        <v>0</v>
      </c>
      <c r="M1283" s="16">
        <f t="shared" si="778"/>
        <v>0</v>
      </c>
      <c r="N1283" s="16">
        <f>N1284+N1285+N1286+N1287+N1288+N1289</f>
        <v>0</v>
      </c>
      <c r="O1283" s="16">
        <f>O1284+O1285+O1286+O1287+O1288+O1289</f>
        <v>0</v>
      </c>
      <c r="P1283" s="16">
        <f t="shared" si="779"/>
        <v>0</v>
      </c>
      <c r="Q1283" s="16">
        <f>Q1284+Q1285+Q1286+Q1287+Q1288+Q1289</f>
        <v>0</v>
      </c>
      <c r="R1283" s="16">
        <f>R1284+R1285+R1286+R1287+R1288+R1289</f>
        <v>0</v>
      </c>
      <c r="S1283" s="16">
        <f t="shared" si="780"/>
        <v>0</v>
      </c>
      <c r="T1283" s="16">
        <f>T1284+T1285+T1286+T1287+T1288+T1289</f>
        <v>0</v>
      </c>
      <c r="U1283" s="16">
        <f>U1284+U1285+U1286+U1287+U1288+U1289</f>
        <v>0</v>
      </c>
      <c r="V1283" s="16">
        <f t="shared" si="781"/>
        <v>0</v>
      </c>
      <c r="W1283" s="16">
        <f>W1284+W1285+W1286+W1287+W1288+W1289</f>
        <v>0</v>
      </c>
      <c r="X1283" s="16">
        <f>X1284+X1285+X1286+X1287+X1288+X1289</f>
        <v>0</v>
      </c>
      <c r="Y1283" s="2"/>
      <c r="Z1283" s="2"/>
    </row>
    <row r="1284" spans="1:26" s="8" customFormat="1" ht="16.5" thickTop="1" thickBot="1">
      <c r="A1284" s="13" t="str">
        <f t="shared" si="782"/>
        <v>b</v>
      </c>
      <c r="B1284" s="3"/>
      <c r="C1284" s="4" t="s">
        <v>182</v>
      </c>
      <c r="D1284" s="17">
        <f t="shared" si="775"/>
        <v>0</v>
      </c>
      <c r="E1284" s="17"/>
      <c r="F1284" s="17"/>
      <c r="G1284" s="17">
        <f t="shared" si="776"/>
        <v>0</v>
      </c>
      <c r="H1284" s="17"/>
      <c r="I1284" s="17"/>
      <c r="J1284" s="17">
        <f t="shared" si="777"/>
        <v>0</v>
      </c>
      <c r="K1284" s="17"/>
      <c r="L1284" s="17"/>
      <c r="M1284" s="17">
        <f t="shared" si="778"/>
        <v>0</v>
      </c>
      <c r="N1284" s="17"/>
      <c r="O1284" s="17"/>
      <c r="P1284" s="17">
        <f t="shared" si="779"/>
        <v>0</v>
      </c>
      <c r="Q1284" s="17"/>
      <c r="R1284" s="17"/>
      <c r="S1284" s="17">
        <f t="shared" si="780"/>
        <v>0</v>
      </c>
      <c r="T1284" s="17"/>
      <c r="U1284" s="17"/>
      <c r="V1284" s="17">
        <f t="shared" si="781"/>
        <v>0</v>
      </c>
      <c r="W1284" s="17"/>
      <c r="X1284" s="17"/>
      <c r="Y1284" s="2"/>
      <c r="Z1284" s="2"/>
    </row>
    <row r="1285" spans="1:26" ht="16.5" thickTop="1" thickBot="1">
      <c r="A1285" s="13" t="str">
        <f t="shared" si="782"/>
        <v>b</v>
      </c>
      <c r="B1285" s="3" t="s">
        <v>0</v>
      </c>
      <c r="C1285" s="4" t="s">
        <v>133</v>
      </c>
      <c r="D1285" s="17">
        <f t="shared" si="775"/>
        <v>0</v>
      </c>
      <c r="E1285" s="17"/>
      <c r="F1285" s="17"/>
      <c r="G1285" s="17">
        <f t="shared" si="776"/>
        <v>0</v>
      </c>
      <c r="H1285" s="17"/>
      <c r="I1285" s="17"/>
      <c r="J1285" s="17">
        <f t="shared" si="777"/>
        <v>0</v>
      </c>
      <c r="K1285" s="17"/>
      <c r="L1285" s="17"/>
      <c r="M1285" s="17">
        <f t="shared" si="778"/>
        <v>0</v>
      </c>
      <c r="N1285" s="17"/>
      <c r="O1285" s="17"/>
      <c r="P1285" s="17">
        <f t="shared" si="779"/>
        <v>0</v>
      </c>
      <c r="Q1285" s="17"/>
      <c r="R1285" s="17"/>
      <c r="S1285" s="17">
        <f t="shared" si="780"/>
        <v>0</v>
      </c>
      <c r="T1285" s="17"/>
      <c r="U1285" s="17"/>
      <c r="V1285" s="17">
        <f t="shared" si="781"/>
        <v>0</v>
      </c>
      <c r="W1285" s="17"/>
      <c r="X1285" s="17"/>
      <c r="Y1285" s="2"/>
      <c r="Z1285" s="2"/>
    </row>
    <row r="1286" spans="1:26" s="8" customFormat="1" ht="16.5" thickTop="1" thickBot="1">
      <c r="A1286" s="13" t="str">
        <f t="shared" si="782"/>
        <v>b</v>
      </c>
      <c r="B1286" s="3"/>
      <c r="C1286" s="4" t="s">
        <v>132</v>
      </c>
      <c r="D1286" s="17">
        <f t="shared" si="775"/>
        <v>0</v>
      </c>
      <c r="E1286" s="17"/>
      <c r="F1286" s="17"/>
      <c r="G1286" s="17">
        <f t="shared" si="776"/>
        <v>0</v>
      </c>
      <c r="H1286" s="17"/>
      <c r="I1286" s="17"/>
      <c r="J1286" s="17">
        <f t="shared" si="777"/>
        <v>0</v>
      </c>
      <c r="K1286" s="17"/>
      <c r="L1286" s="17"/>
      <c r="M1286" s="17">
        <f t="shared" si="778"/>
        <v>0</v>
      </c>
      <c r="N1286" s="17"/>
      <c r="O1286" s="17"/>
      <c r="P1286" s="17">
        <f t="shared" si="779"/>
        <v>0</v>
      </c>
      <c r="Q1286" s="17"/>
      <c r="R1286" s="17"/>
      <c r="S1286" s="17">
        <f t="shared" si="780"/>
        <v>0</v>
      </c>
      <c r="T1286" s="17"/>
      <c r="U1286" s="17"/>
      <c r="V1286" s="17">
        <f t="shared" si="781"/>
        <v>0</v>
      </c>
      <c r="W1286" s="17"/>
      <c r="X1286" s="17"/>
      <c r="Y1286" s="2"/>
      <c r="Z1286" s="2"/>
    </row>
    <row r="1287" spans="1:26" s="8" customFormat="1" ht="16.5" thickTop="1" thickBot="1">
      <c r="A1287" s="13" t="str">
        <f t="shared" si="782"/>
        <v>b</v>
      </c>
      <c r="B1287" s="3"/>
      <c r="C1287" s="4" t="s">
        <v>148</v>
      </c>
      <c r="D1287" s="17">
        <f t="shared" si="775"/>
        <v>0</v>
      </c>
      <c r="E1287" s="17"/>
      <c r="F1287" s="17"/>
      <c r="G1287" s="17">
        <f t="shared" si="776"/>
        <v>0</v>
      </c>
      <c r="H1287" s="17"/>
      <c r="I1287" s="17"/>
      <c r="J1287" s="17">
        <f t="shared" si="777"/>
        <v>0</v>
      </c>
      <c r="K1287" s="17"/>
      <c r="L1287" s="17"/>
      <c r="M1287" s="17">
        <f t="shared" si="778"/>
        <v>0</v>
      </c>
      <c r="N1287" s="17"/>
      <c r="O1287" s="17"/>
      <c r="P1287" s="17">
        <f t="shared" si="779"/>
        <v>0</v>
      </c>
      <c r="Q1287" s="17"/>
      <c r="R1287" s="17"/>
      <c r="S1287" s="17">
        <f t="shared" si="780"/>
        <v>0</v>
      </c>
      <c r="T1287" s="17"/>
      <c r="U1287" s="17"/>
      <c r="V1287" s="17">
        <f t="shared" si="781"/>
        <v>0</v>
      </c>
      <c r="W1287" s="17"/>
      <c r="X1287" s="17"/>
      <c r="Y1287" s="2"/>
      <c r="Z1287" s="2"/>
    </row>
    <row r="1288" spans="1:26" ht="16.5" thickTop="1" thickBot="1">
      <c r="A1288" s="13" t="str">
        <f t="shared" si="782"/>
        <v>a</v>
      </c>
      <c r="B1288" s="3" t="s">
        <v>0</v>
      </c>
      <c r="C1288" s="4" t="s">
        <v>134</v>
      </c>
      <c r="D1288" s="17">
        <f t="shared" si="775"/>
        <v>26874341.77</v>
      </c>
      <c r="E1288" s="17">
        <v>26874341.77</v>
      </c>
      <c r="F1288" s="17"/>
      <c r="G1288" s="17">
        <f t="shared" si="776"/>
        <v>20000000</v>
      </c>
      <c r="H1288" s="17">
        <v>20000000</v>
      </c>
      <c r="I1288" s="17"/>
      <c r="J1288" s="17">
        <f t="shared" si="777"/>
        <v>20000000</v>
      </c>
      <c r="K1288" s="17">
        <v>20000000</v>
      </c>
      <c r="L1288" s="17"/>
      <c r="M1288" s="17">
        <f t="shared" si="778"/>
        <v>0</v>
      </c>
      <c r="N1288" s="17"/>
      <c r="O1288" s="17"/>
      <c r="P1288" s="17">
        <f t="shared" si="779"/>
        <v>0</v>
      </c>
      <c r="Q1288" s="17"/>
      <c r="R1288" s="17"/>
      <c r="S1288" s="17">
        <f t="shared" si="780"/>
        <v>0</v>
      </c>
      <c r="T1288" s="17"/>
      <c r="U1288" s="17"/>
      <c r="V1288" s="17">
        <f t="shared" si="781"/>
        <v>0</v>
      </c>
      <c r="W1288" s="17"/>
      <c r="X1288" s="17"/>
      <c r="Y1288" s="2"/>
      <c r="Z1288" s="2"/>
    </row>
    <row r="1289" spans="1:26" s="8" customFormat="1" ht="16.5" thickTop="1" thickBot="1">
      <c r="A1289" s="13" t="str">
        <f t="shared" si="782"/>
        <v>b</v>
      </c>
      <c r="B1289" s="3"/>
      <c r="C1289" s="4" t="s">
        <v>129</v>
      </c>
      <c r="D1289" s="17">
        <f t="shared" si="775"/>
        <v>0</v>
      </c>
      <c r="E1289" s="17">
        <f>E1290+E1291</f>
        <v>0</v>
      </c>
      <c r="F1289" s="17">
        <f>F1290+F1291</f>
        <v>0</v>
      </c>
      <c r="G1289" s="17">
        <f t="shared" si="776"/>
        <v>0</v>
      </c>
      <c r="H1289" s="17">
        <f>H1290+H1291</f>
        <v>0</v>
      </c>
      <c r="I1289" s="17">
        <f>I1290+I1291</f>
        <v>0</v>
      </c>
      <c r="J1289" s="17">
        <f t="shared" si="777"/>
        <v>0</v>
      </c>
      <c r="K1289" s="17">
        <f>K1290+K1291</f>
        <v>0</v>
      </c>
      <c r="L1289" s="17">
        <f>L1290+L1291</f>
        <v>0</v>
      </c>
      <c r="M1289" s="17">
        <f t="shared" si="778"/>
        <v>0</v>
      </c>
      <c r="N1289" s="17">
        <f>N1290+N1291</f>
        <v>0</v>
      </c>
      <c r="O1289" s="17">
        <f>O1290+O1291</f>
        <v>0</v>
      </c>
      <c r="P1289" s="17">
        <f t="shared" si="779"/>
        <v>0</v>
      </c>
      <c r="Q1289" s="17">
        <f>Q1290+Q1291</f>
        <v>0</v>
      </c>
      <c r="R1289" s="17">
        <f>R1290+R1291</f>
        <v>0</v>
      </c>
      <c r="S1289" s="17">
        <f t="shared" si="780"/>
        <v>0</v>
      </c>
      <c r="T1289" s="17">
        <f>T1290+T1291</f>
        <v>0</v>
      </c>
      <c r="U1289" s="17">
        <f>U1290+U1291</f>
        <v>0</v>
      </c>
      <c r="V1289" s="17">
        <f t="shared" si="781"/>
        <v>0</v>
      </c>
      <c r="W1289" s="17">
        <f>W1290+W1291</f>
        <v>0</v>
      </c>
      <c r="X1289" s="17">
        <f>X1290+X1291</f>
        <v>0</v>
      </c>
      <c r="Y1289" s="2"/>
      <c r="Z1289" s="2"/>
    </row>
    <row r="1290" spans="1:26" s="8" customFormat="1" ht="27" thickTop="1" thickBot="1">
      <c r="A1290" s="13" t="str">
        <f t="shared" si="782"/>
        <v>b</v>
      </c>
      <c r="B1290" s="3"/>
      <c r="C1290" s="11" t="s">
        <v>15</v>
      </c>
      <c r="D1290" s="19">
        <f t="shared" si="775"/>
        <v>0</v>
      </c>
      <c r="E1290" s="19"/>
      <c r="F1290" s="19"/>
      <c r="G1290" s="19">
        <f t="shared" si="776"/>
        <v>0</v>
      </c>
      <c r="H1290" s="19"/>
      <c r="I1290" s="19"/>
      <c r="J1290" s="19">
        <f t="shared" si="777"/>
        <v>0</v>
      </c>
      <c r="K1290" s="19"/>
      <c r="L1290" s="19"/>
      <c r="M1290" s="19">
        <f t="shared" si="778"/>
        <v>0</v>
      </c>
      <c r="N1290" s="19"/>
      <c r="O1290" s="19"/>
      <c r="P1290" s="19">
        <f t="shared" si="779"/>
        <v>0</v>
      </c>
      <c r="Q1290" s="19"/>
      <c r="R1290" s="19"/>
      <c r="S1290" s="19">
        <f t="shared" si="780"/>
        <v>0</v>
      </c>
      <c r="T1290" s="19"/>
      <c r="U1290" s="19"/>
      <c r="V1290" s="19">
        <f t="shared" si="781"/>
        <v>0</v>
      </c>
      <c r="W1290" s="19"/>
      <c r="X1290" s="19"/>
      <c r="Y1290" s="2"/>
      <c r="Z1290" s="2"/>
    </row>
    <row r="1291" spans="1:26" s="8" customFormat="1" ht="27" thickTop="1" thickBot="1">
      <c r="A1291" s="13" t="str">
        <f t="shared" si="782"/>
        <v>b</v>
      </c>
      <c r="B1291" s="3"/>
      <c r="C1291" s="11" t="s">
        <v>16</v>
      </c>
      <c r="D1291" s="19">
        <f t="shared" si="775"/>
        <v>0</v>
      </c>
      <c r="E1291" s="19"/>
      <c r="F1291" s="19"/>
      <c r="G1291" s="19">
        <f t="shared" si="776"/>
        <v>0</v>
      </c>
      <c r="H1291" s="19"/>
      <c r="I1291" s="19"/>
      <c r="J1291" s="19">
        <f t="shared" si="777"/>
        <v>0</v>
      </c>
      <c r="K1291" s="19"/>
      <c r="L1291" s="19"/>
      <c r="M1291" s="19">
        <f t="shared" si="778"/>
        <v>0</v>
      </c>
      <c r="N1291" s="19"/>
      <c r="O1291" s="19"/>
      <c r="P1291" s="19">
        <f t="shared" si="779"/>
        <v>0</v>
      </c>
      <c r="Q1291" s="19"/>
      <c r="R1291" s="19"/>
      <c r="S1291" s="19">
        <f t="shared" si="780"/>
        <v>0</v>
      </c>
      <c r="T1291" s="19"/>
      <c r="U1291" s="19"/>
      <c r="V1291" s="19">
        <f t="shared" si="781"/>
        <v>0</v>
      </c>
      <c r="W1291" s="19"/>
      <c r="X1291" s="19"/>
      <c r="Y1291" s="2"/>
      <c r="Z1291" s="2"/>
    </row>
    <row r="1292" spans="1:26" s="8" customFormat="1" ht="16.5" thickTop="1" thickBot="1">
      <c r="A1292" s="13" t="str">
        <f t="shared" si="782"/>
        <v>b</v>
      </c>
      <c r="B1292" s="3"/>
      <c r="C1292" s="10" t="s">
        <v>17</v>
      </c>
      <c r="D1292" s="16">
        <f t="shared" si="775"/>
        <v>0</v>
      </c>
      <c r="E1292" s="16">
        <v>0</v>
      </c>
      <c r="F1292" s="16">
        <v>0</v>
      </c>
      <c r="G1292" s="16">
        <f t="shared" si="776"/>
        <v>0</v>
      </c>
      <c r="H1292" s="16">
        <v>0</v>
      </c>
      <c r="I1292" s="16">
        <v>0</v>
      </c>
      <c r="J1292" s="16">
        <f t="shared" si="777"/>
        <v>0</v>
      </c>
      <c r="K1292" s="16">
        <v>0</v>
      </c>
      <c r="L1292" s="16">
        <v>0</v>
      </c>
      <c r="M1292" s="16">
        <f t="shared" si="778"/>
        <v>0</v>
      </c>
      <c r="N1292" s="16">
        <v>0</v>
      </c>
      <c r="O1292" s="16">
        <v>0</v>
      </c>
      <c r="P1292" s="16">
        <f t="shared" si="779"/>
        <v>0</v>
      </c>
      <c r="Q1292" s="16">
        <v>0</v>
      </c>
      <c r="R1292" s="16">
        <v>0</v>
      </c>
      <c r="S1292" s="16">
        <f t="shared" si="780"/>
        <v>0</v>
      </c>
      <c r="T1292" s="16">
        <v>0</v>
      </c>
      <c r="U1292" s="16">
        <v>0</v>
      </c>
      <c r="V1292" s="16">
        <f t="shared" si="781"/>
        <v>0</v>
      </c>
      <c r="W1292" s="16">
        <v>0</v>
      </c>
      <c r="X1292" s="16">
        <v>0</v>
      </c>
      <c r="Y1292" s="2"/>
      <c r="Z1292" s="2"/>
    </row>
    <row r="1293" spans="1:26" ht="16.5" thickTop="1" thickBot="1">
      <c r="A1293" s="13" t="str">
        <f t="shared" si="782"/>
        <v>b</v>
      </c>
      <c r="B1293" s="3" t="s">
        <v>0</v>
      </c>
      <c r="C1293" s="10" t="s">
        <v>18</v>
      </c>
      <c r="D1293" s="16">
        <f t="shared" si="775"/>
        <v>0</v>
      </c>
      <c r="E1293" s="16">
        <v>0</v>
      </c>
      <c r="F1293" s="16">
        <v>0</v>
      </c>
      <c r="G1293" s="16">
        <f t="shared" si="776"/>
        <v>0</v>
      </c>
      <c r="H1293" s="16">
        <v>0</v>
      </c>
      <c r="I1293" s="16">
        <v>0</v>
      </c>
      <c r="J1293" s="16">
        <f t="shared" si="777"/>
        <v>0</v>
      </c>
      <c r="K1293" s="16">
        <v>0</v>
      </c>
      <c r="L1293" s="16">
        <v>0</v>
      </c>
      <c r="M1293" s="16">
        <f t="shared" si="778"/>
        <v>0</v>
      </c>
      <c r="N1293" s="16">
        <v>0</v>
      </c>
      <c r="O1293" s="16">
        <v>0</v>
      </c>
      <c r="P1293" s="16">
        <f t="shared" si="779"/>
        <v>0</v>
      </c>
      <c r="Q1293" s="16">
        <v>0</v>
      </c>
      <c r="R1293" s="16">
        <v>0</v>
      </c>
      <c r="S1293" s="16">
        <f t="shared" si="780"/>
        <v>0</v>
      </c>
      <c r="T1293" s="16">
        <v>0</v>
      </c>
      <c r="U1293" s="16">
        <v>0</v>
      </c>
      <c r="V1293" s="16">
        <f t="shared" si="781"/>
        <v>0</v>
      </c>
      <c r="W1293" s="16">
        <v>0</v>
      </c>
      <c r="X1293" s="16">
        <v>0</v>
      </c>
      <c r="Y1293" s="2"/>
      <c r="Z1293" s="2"/>
    </row>
    <row r="1294" spans="1:26" ht="31.5" thickTop="1" thickBot="1">
      <c r="A1294" s="13" t="str">
        <f t="shared" si="782"/>
        <v>a</v>
      </c>
      <c r="B1294" s="3" t="s">
        <v>111</v>
      </c>
      <c r="C1294" s="6" t="s">
        <v>156</v>
      </c>
      <c r="D1294" s="14">
        <f t="shared" si="775"/>
        <v>698410.28</v>
      </c>
      <c r="E1294" s="14">
        <f>E1297+E1306+E1307</f>
        <v>698410.28</v>
      </c>
      <c r="F1294" s="14">
        <f>F1297+F1306+F1307</f>
        <v>0</v>
      </c>
      <c r="G1294" s="14">
        <f t="shared" si="776"/>
        <v>1000000</v>
      </c>
      <c r="H1294" s="14">
        <f>H1297+H1306+H1307</f>
        <v>1000000</v>
      </c>
      <c r="I1294" s="14">
        <f>I1297+I1306+I1307</f>
        <v>0</v>
      </c>
      <c r="J1294" s="14">
        <f t="shared" si="777"/>
        <v>1000000</v>
      </c>
      <c r="K1294" s="14">
        <f>K1297+K1306+K1307</f>
        <v>1000000</v>
      </c>
      <c r="L1294" s="14">
        <f>L1297+L1306+L1307</f>
        <v>0</v>
      </c>
      <c r="M1294" s="14">
        <f t="shared" si="778"/>
        <v>0</v>
      </c>
      <c r="N1294" s="14">
        <f>N1297+N1306+N1307</f>
        <v>0</v>
      </c>
      <c r="O1294" s="14">
        <f>O1297+O1306+O1307</f>
        <v>0</v>
      </c>
      <c r="P1294" s="14">
        <f t="shared" si="779"/>
        <v>1000000</v>
      </c>
      <c r="Q1294" s="14">
        <v>1000000</v>
      </c>
      <c r="R1294" s="14">
        <f>R1297+R1306+R1307</f>
        <v>0</v>
      </c>
      <c r="S1294" s="14">
        <f t="shared" si="780"/>
        <v>0</v>
      </c>
      <c r="T1294" s="14">
        <f>T1297+T1306+T1307</f>
        <v>0</v>
      </c>
      <c r="U1294" s="14">
        <f>U1297+U1306+U1307</f>
        <v>0</v>
      </c>
      <c r="V1294" s="14">
        <f t="shared" si="781"/>
        <v>0</v>
      </c>
      <c r="W1294" s="14">
        <f>W1297+W1306+W1307</f>
        <v>0</v>
      </c>
      <c r="X1294" s="14">
        <f>X1297+X1306+X1307</f>
        <v>0</v>
      </c>
      <c r="Y1294" s="5" t="s">
        <v>135</v>
      </c>
      <c r="Z1294" s="5" t="s">
        <v>149</v>
      </c>
    </row>
    <row r="1295" spans="1:26" s="8" customFormat="1" ht="16.5" thickTop="1" thickBot="1">
      <c r="A1295" s="13" t="str">
        <f t="shared" si="782"/>
        <v>b</v>
      </c>
      <c r="B1295" s="3"/>
      <c r="C1295" s="9" t="s">
        <v>12</v>
      </c>
      <c r="D1295" s="15">
        <f t="shared" si="775"/>
        <v>0</v>
      </c>
      <c r="E1295" s="15">
        <v>0</v>
      </c>
      <c r="F1295" s="15">
        <v>0</v>
      </c>
      <c r="G1295" s="15">
        <f t="shared" si="776"/>
        <v>0</v>
      </c>
      <c r="H1295" s="15">
        <v>0</v>
      </c>
      <c r="I1295" s="15">
        <v>0</v>
      </c>
      <c r="J1295" s="15">
        <f t="shared" si="777"/>
        <v>0</v>
      </c>
      <c r="K1295" s="15">
        <v>0</v>
      </c>
      <c r="L1295" s="15">
        <v>0</v>
      </c>
      <c r="M1295" s="15">
        <f t="shared" si="778"/>
        <v>0</v>
      </c>
      <c r="N1295" s="15">
        <v>0</v>
      </c>
      <c r="O1295" s="15">
        <v>0</v>
      </c>
      <c r="P1295" s="15">
        <f t="shared" si="779"/>
        <v>0</v>
      </c>
      <c r="Q1295" s="15">
        <v>0</v>
      </c>
      <c r="R1295" s="15">
        <v>0</v>
      </c>
      <c r="S1295" s="15">
        <f t="shared" si="780"/>
        <v>0</v>
      </c>
      <c r="T1295" s="15">
        <v>0</v>
      </c>
      <c r="U1295" s="15">
        <v>0</v>
      </c>
      <c r="V1295" s="15">
        <f t="shared" si="781"/>
        <v>0</v>
      </c>
      <c r="W1295" s="15">
        <v>0</v>
      </c>
      <c r="X1295" s="15">
        <v>0</v>
      </c>
      <c r="Y1295" s="5"/>
      <c r="Z1295" s="5"/>
    </row>
    <row r="1296" spans="1:26" s="8" customFormat="1" ht="16.5" thickTop="1" thickBot="1">
      <c r="A1296" s="13" t="str">
        <f t="shared" si="782"/>
        <v>b</v>
      </c>
      <c r="B1296" s="3"/>
      <c r="C1296" s="9" t="s">
        <v>13</v>
      </c>
      <c r="D1296" s="15">
        <f t="shared" si="775"/>
        <v>0</v>
      </c>
      <c r="E1296" s="15">
        <v>0</v>
      </c>
      <c r="F1296" s="15">
        <v>0</v>
      </c>
      <c r="G1296" s="15">
        <f t="shared" si="776"/>
        <v>0</v>
      </c>
      <c r="H1296" s="15">
        <v>0</v>
      </c>
      <c r="I1296" s="15">
        <v>0</v>
      </c>
      <c r="J1296" s="15">
        <f t="shared" si="777"/>
        <v>0</v>
      </c>
      <c r="K1296" s="15">
        <v>0</v>
      </c>
      <c r="L1296" s="15">
        <v>0</v>
      </c>
      <c r="M1296" s="15">
        <f t="shared" si="778"/>
        <v>0</v>
      </c>
      <c r="N1296" s="15">
        <v>0</v>
      </c>
      <c r="O1296" s="15">
        <v>0</v>
      </c>
      <c r="P1296" s="15">
        <f t="shared" si="779"/>
        <v>0</v>
      </c>
      <c r="Q1296" s="15">
        <v>0</v>
      </c>
      <c r="R1296" s="15">
        <v>0</v>
      </c>
      <c r="S1296" s="15">
        <f t="shared" si="780"/>
        <v>0</v>
      </c>
      <c r="T1296" s="15">
        <v>0</v>
      </c>
      <c r="U1296" s="15">
        <v>0</v>
      </c>
      <c r="V1296" s="15">
        <f t="shared" si="781"/>
        <v>0</v>
      </c>
      <c r="W1296" s="15">
        <v>0</v>
      </c>
      <c r="X1296" s="15">
        <v>0</v>
      </c>
      <c r="Y1296" s="5"/>
      <c r="Z1296" s="5"/>
    </row>
    <row r="1297" spans="1:26" ht="16.5" thickTop="1" thickBot="1">
      <c r="A1297" s="13" t="str">
        <f t="shared" si="782"/>
        <v>a</v>
      </c>
      <c r="B1297" s="3" t="s">
        <v>0</v>
      </c>
      <c r="C1297" s="10" t="s">
        <v>14</v>
      </c>
      <c r="D1297" s="16">
        <f t="shared" si="775"/>
        <v>698410.28</v>
      </c>
      <c r="E1297" s="16">
        <f>E1298+E1299+E1300+E1301+E1302+E1303</f>
        <v>698410.28</v>
      </c>
      <c r="F1297" s="16">
        <f>F1298+F1299+F1300+F1301+F1302+F1303</f>
        <v>0</v>
      </c>
      <c r="G1297" s="16">
        <f t="shared" si="776"/>
        <v>1000000</v>
      </c>
      <c r="H1297" s="16">
        <f>H1298+H1299+H1300+H1301+H1302+H1303</f>
        <v>1000000</v>
      </c>
      <c r="I1297" s="16">
        <f>I1298+I1299+I1300+I1301+I1302+I1303</f>
        <v>0</v>
      </c>
      <c r="J1297" s="16">
        <f t="shared" si="777"/>
        <v>1000000</v>
      </c>
      <c r="K1297" s="16">
        <f>K1298+K1299+K1300+K1301+K1302+K1303</f>
        <v>1000000</v>
      </c>
      <c r="L1297" s="16">
        <f>L1298+L1299+L1300+L1301+L1302+L1303</f>
        <v>0</v>
      </c>
      <c r="M1297" s="16">
        <f t="shared" si="778"/>
        <v>0</v>
      </c>
      <c r="N1297" s="16">
        <f>N1298+N1299+N1300+N1301+N1302+N1303</f>
        <v>0</v>
      </c>
      <c r="O1297" s="16">
        <f>O1298+O1299+O1300+O1301+O1302+O1303</f>
        <v>0</v>
      </c>
      <c r="P1297" s="16">
        <f t="shared" si="779"/>
        <v>0</v>
      </c>
      <c r="Q1297" s="16">
        <f>Q1298+Q1299+Q1300+Q1301+Q1302+Q1303</f>
        <v>0</v>
      </c>
      <c r="R1297" s="16">
        <f>R1298+R1299+R1300+R1301+R1302+R1303</f>
        <v>0</v>
      </c>
      <c r="S1297" s="16">
        <f t="shared" si="780"/>
        <v>0</v>
      </c>
      <c r="T1297" s="16">
        <f>T1298+T1299+T1300+T1301+T1302+T1303</f>
        <v>0</v>
      </c>
      <c r="U1297" s="16">
        <f>U1298+U1299+U1300+U1301+U1302+U1303</f>
        <v>0</v>
      </c>
      <c r="V1297" s="16">
        <f t="shared" si="781"/>
        <v>0</v>
      </c>
      <c r="W1297" s="16">
        <f>W1298+W1299+W1300+W1301+W1302+W1303</f>
        <v>0</v>
      </c>
      <c r="X1297" s="16">
        <f>X1298+X1299+X1300+X1301+X1302+X1303</f>
        <v>0</v>
      </c>
      <c r="Y1297" s="2"/>
      <c r="Z1297" s="2"/>
    </row>
    <row r="1298" spans="1:26" s="8" customFormat="1" ht="16.5" thickTop="1" thickBot="1">
      <c r="A1298" s="13" t="str">
        <f t="shared" si="782"/>
        <v>b</v>
      </c>
      <c r="B1298" s="3"/>
      <c r="C1298" s="4" t="s">
        <v>182</v>
      </c>
      <c r="D1298" s="17">
        <f t="shared" si="775"/>
        <v>0</v>
      </c>
      <c r="E1298" s="17"/>
      <c r="F1298" s="17"/>
      <c r="G1298" s="17">
        <f t="shared" si="776"/>
        <v>0</v>
      </c>
      <c r="H1298" s="17"/>
      <c r="I1298" s="17"/>
      <c r="J1298" s="17">
        <f t="shared" si="777"/>
        <v>0</v>
      </c>
      <c r="K1298" s="17"/>
      <c r="L1298" s="17"/>
      <c r="M1298" s="17">
        <f t="shared" si="778"/>
        <v>0</v>
      </c>
      <c r="N1298" s="17"/>
      <c r="O1298" s="17"/>
      <c r="P1298" s="17">
        <f t="shared" si="779"/>
        <v>0</v>
      </c>
      <c r="Q1298" s="17"/>
      <c r="R1298" s="17"/>
      <c r="S1298" s="17">
        <f t="shared" si="780"/>
        <v>0</v>
      </c>
      <c r="T1298" s="17"/>
      <c r="U1298" s="17"/>
      <c r="V1298" s="17">
        <f t="shared" si="781"/>
        <v>0</v>
      </c>
      <c r="W1298" s="17"/>
      <c r="X1298" s="17"/>
      <c r="Y1298" s="2"/>
      <c r="Z1298" s="2"/>
    </row>
    <row r="1299" spans="1:26" ht="16.5" thickTop="1" thickBot="1">
      <c r="A1299" s="13" t="str">
        <f t="shared" si="782"/>
        <v>a</v>
      </c>
      <c r="B1299" s="3" t="s">
        <v>0</v>
      </c>
      <c r="C1299" s="4" t="s">
        <v>133</v>
      </c>
      <c r="D1299" s="17">
        <f t="shared" si="775"/>
        <v>698410.28</v>
      </c>
      <c r="E1299" s="17">
        <v>698410.28</v>
      </c>
      <c r="F1299" s="17"/>
      <c r="G1299" s="17">
        <f t="shared" si="776"/>
        <v>1000000</v>
      </c>
      <c r="H1299" s="17">
        <v>1000000</v>
      </c>
      <c r="I1299" s="17"/>
      <c r="J1299" s="17">
        <f t="shared" si="777"/>
        <v>1000000</v>
      </c>
      <c r="K1299" s="17">
        <v>1000000</v>
      </c>
      <c r="L1299" s="17"/>
      <c r="M1299" s="17">
        <f t="shared" si="778"/>
        <v>0</v>
      </c>
      <c r="N1299" s="17"/>
      <c r="O1299" s="17"/>
      <c r="P1299" s="17">
        <f t="shared" si="779"/>
        <v>0</v>
      </c>
      <c r="Q1299" s="17"/>
      <c r="R1299" s="17"/>
      <c r="S1299" s="17">
        <f t="shared" si="780"/>
        <v>0</v>
      </c>
      <c r="T1299" s="17"/>
      <c r="U1299" s="17"/>
      <c r="V1299" s="17">
        <f t="shared" si="781"/>
        <v>0</v>
      </c>
      <c r="W1299" s="17"/>
      <c r="X1299" s="17"/>
      <c r="Y1299" s="2"/>
      <c r="Z1299" s="2"/>
    </row>
    <row r="1300" spans="1:26" s="8" customFormat="1" ht="16.5" thickTop="1" thickBot="1">
      <c r="A1300" s="13" t="str">
        <f t="shared" si="782"/>
        <v>b</v>
      </c>
      <c r="B1300" s="3"/>
      <c r="C1300" s="4" t="s">
        <v>132</v>
      </c>
      <c r="D1300" s="17">
        <f t="shared" si="775"/>
        <v>0</v>
      </c>
      <c r="E1300" s="17"/>
      <c r="F1300" s="17"/>
      <c r="G1300" s="17">
        <f t="shared" si="776"/>
        <v>0</v>
      </c>
      <c r="H1300" s="17"/>
      <c r="I1300" s="17"/>
      <c r="J1300" s="17">
        <f t="shared" si="777"/>
        <v>0</v>
      </c>
      <c r="K1300" s="17"/>
      <c r="L1300" s="17"/>
      <c r="M1300" s="17">
        <f t="shared" si="778"/>
        <v>0</v>
      </c>
      <c r="N1300" s="17"/>
      <c r="O1300" s="17"/>
      <c r="P1300" s="17">
        <f t="shared" si="779"/>
        <v>0</v>
      </c>
      <c r="Q1300" s="17"/>
      <c r="R1300" s="17"/>
      <c r="S1300" s="17">
        <f t="shared" si="780"/>
        <v>0</v>
      </c>
      <c r="T1300" s="17"/>
      <c r="U1300" s="17"/>
      <c r="V1300" s="17">
        <f t="shared" si="781"/>
        <v>0</v>
      </c>
      <c r="W1300" s="17"/>
      <c r="X1300" s="17"/>
      <c r="Y1300" s="2"/>
      <c r="Z1300" s="2"/>
    </row>
    <row r="1301" spans="1:26" s="8" customFormat="1" ht="16.5" thickTop="1" thickBot="1">
      <c r="A1301" s="13" t="str">
        <f t="shared" si="782"/>
        <v>b</v>
      </c>
      <c r="B1301" s="3"/>
      <c r="C1301" s="4" t="s">
        <v>148</v>
      </c>
      <c r="D1301" s="17">
        <f t="shared" si="775"/>
        <v>0</v>
      </c>
      <c r="E1301" s="17"/>
      <c r="F1301" s="17"/>
      <c r="G1301" s="17">
        <f t="shared" si="776"/>
        <v>0</v>
      </c>
      <c r="H1301" s="17"/>
      <c r="I1301" s="17"/>
      <c r="J1301" s="17">
        <f t="shared" si="777"/>
        <v>0</v>
      </c>
      <c r="K1301" s="17"/>
      <c r="L1301" s="17"/>
      <c r="M1301" s="17">
        <f t="shared" si="778"/>
        <v>0</v>
      </c>
      <c r="N1301" s="17"/>
      <c r="O1301" s="17"/>
      <c r="P1301" s="17">
        <f t="shared" si="779"/>
        <v>0</v>
      </c>
      <c r="Q1301" s="17"/>
      <c r="R1301" s="17"/>
      <c r="S1301" s="17">
        <f t="shared" si="780"/>
        <v>0</v>
      </c>
      <c r="T1301" s="17"/>
      <c r="U1301" s="17"/>
      <c r="V1301" s="17">
        <f t="shared" si="781"/>
        <v>0</v>
      </c>
      <c r="W1301" s="17"/>
      <c r="X1301" s="17"/>
      <c r="Y1301" s="2"/>
      <c r="Z1301" s="2"/>
    </row>
    <row r="1302" spans="1:26" s="8" customFormat="1" ht="16.5" thickTop="1" thickBot="1">
      <c r="A1302" s="13" t="str">
        <f t="shared" si="782"/>
        <v>b</v>
      </c>
      <c r="B1302" s="3"/>
      <c r="C1302" s="4" t="s">
        <v>134</v>
      </c>
      <c r="D1302" s="17">
        <f t="shared" ref="D1302:D1349" si="783">E1302+F1302</f>
        <v>0</v>
      </c>
      <c r="E1302" s="17"/>
      <c r="F1302" s="17"/>
      <c r="G1302" s="17">
        <f t="shared" ref="G1302:G1349" si="784">H1302+I1302</f>
        <v>0</v>
      </c>
      <c r="H1302" s="17"/>
      <c r="I1302" s="17"/>
      <c r="J1302" s="17">
        <f t="shared" ref="J1302:J1349" si="785">K1302+L1302</f>
        <v>0</v>
      </c>
      <c r="K1302" s="17"/>
      <c r="L1302" s="17"/>
      <c r="M1302" s="17">
        <f t="shared" ref="M1302:M1349" si="786">N1302+O1302</f>
        <v>0</v>
      </c>
      <c r="N1302" s="17"/>
      <c r="O1302" s="17"/>
      <c r="P1302" s="17">
        <f t="shared" ref="P1302:P1349" si="787">Q1302+R1302</f>
        <v>0</v>
      </c>
      <c r="Q1302" s="17"/>
      <c r="R1302" s="17"/>
      <c r="S1302" s="17">
        <f t="shared" ref="S1302:S1349" si="788">T1302+U1302</f>
        <v>0</v>
      </c>
      <c r="T1302" s="17"/>
      <c r="U1302" s="17"/>
      <c r="V1302" s="17">
        <f t="shared" ref="V1302:V1349" si="789">W1302+X1302</f>
        <v>0</v>
      </c>
      <c r="W1302" s="17"/>
      <c r="X1302" s="17"/>
      <c r="Y1302" s="2"/>
      <c r="Z1302" s="2"/>
    </row>
    <row r="1303" spans="1:26" s="8" customFormat="1" ht="16.5" thickTop="1" thickBot="1">
      <c r="A1303" s="13" t="str">
        <f t="shared" si="782"/>
        <v>b</v>
      </c>
      <c r="B1303" s="3"/>
      <c r="C1303" s="4" t="s">
        <v>129</v>
      </c>
      <c r="D1303" s="17">
        <f t="shared" si="783"/>
        <v>0</v>
      </c>
      <c r="E1303" s="17">
        <f>E1304+E1305</f>
        <v>0</v>
      </c>
      <c r="F1303" s="17">
        <f>F1304+F1305</f>
        <v>0</v>
      </c>
      <c r="G1303" s="17">
        <f t="shared" si="784"/>
        <v>0</v>
      </c>
      <c r="H1303" s="17">
        <f>H1304+H1305</f>
        <v>0</v>
      </c>
      <c r="I1303" s="17">
        <f>I1304+I1305</f>
        <v>0</v>
      </c>
      <c r="J1303" s="17">
        <f t="shared" si="785"/>
        <v>0</v>
      </c>
      <c r="K1303" s="17">
        <f>K1304+K1305</f>
        <v>0</v>
      </c>
      <c r="L1303" s="17">
        <f>L1304+L1305</f>
        <v>0</v>
      </c>
      <c r="M1303" s="17">
        <f t="shared" si="786"/>
        <v>0</v>
      </c>
      <c r="N1303" s="17">
        <f>N1304+N1305</f>
        <v>0</v>
      </c>
      <c r="O1303" s="17">
        <f>O1304+O1305</f>
        <v>0</v>
      </c>
      <c r="P1303" s="17">
        <f t="shared" si="787"/>
        <v>0</v>
      </c>
      <c r="Q1303" s="17">
        <f>Q1304+Q1305</f>
        <v>0</v>
      </c>
      <c r="R1303" s="17">
        <f>R1304+R1305</f>
        <v>0</v>
      </c>
      <c r="S1303" s="17">
        <f t="shared" si="788"/>
        <v>0</v>
      </c>
      <c r="T1303" s="17">
        <f>T1304+T1305</f>
        <v>0</v>
      </c>
      <c r="U1303" s="17">
        <f>U1304+U1305</f>
        <v>0</v>
      </c>
      <c r="V1303" s="17">
        <f t="shared" si="789"/>
        <v>0</v>
      </c>
      <c r="W1303" s="17">
        <f>W1304+W1305</f>
        <v>0</v>
      </c>
      <c r="X1303" s="17">
        <f>X1304+X1305</f>
        <v>0</v>
      </c>
      <c r="Y1303" s="2"/>
      <c r="Z1303" s="2"/>
    </row>
    <row r="1304" spans="1:26" s="8" customFormat="1" ht="27" thickTop="1" thickBot="1">
      <c r="A1304" s="13" t="str">
        <f t="shared" si="782"/>
        <v>b</v>
      </c>
      <c r="B1304" s="3"/>
      <c r="C1304" s="11" t="s">
        <v>15</v>
      </c>
      <c r="D1304" s="19">
        <f t="shared" si="783"/>
        <v>0</v>
      </c>
      <c r="E1304" s="19"/>
      <c r="F1304" s="19"/>
      <c r="G1304" s="19">
        <f t="shared" si="784"/>
        <v>0</v>
      </c>
      <c r="H1304" s="19"/>
      <c r="I1304" s="19"/>
      <c r="J1304" s="19">
        <f t="shared" si="785"/>
        <v>0</v>
      </c>
      <c r="K1304" s="19"/>
      <c r="L1304" s="19"/>
      <c r="M1304" s="19">
        <f t="shared" si="786"/>
        <v>0</v>
      </c>
      <c r="N1304" s="19"/>
      <c r="O1304" s="19"/>
      <c r="P1304" s="19">
        <f t="shared" si="787"/>
        <v>0</v>
      </c>
      <c r="Q1304" s="19"/>
      <c r="R1304" s="19"/>
      <c r="S1304" s="19">
        <f t="shared" si="788"/>
        <v>0</v>
      </c>
      <c r="T1304" s="19"/>
      <c r="U1304" s="19"/>
      <c r="V1304" s="19">
        <f t="shared" si="789"/>
        <v>0</v>
      </c>
      <c r="W1304" s="19"/>
      <c r="X1304" s="19"/>
      <c r="Y1304" s="2"/>
      <c r="Z1304" s="2"/>
    </row>
    <row r="1305" spans="1:26" s="8" customFormat="1" ht="27" thickTop="1" thickBot="1">
      <c r="A1305" s="13" t="str">
        <f t="shared" si="782"/>
        <v>b</v>
      </c>
      <c r="B1305" s="3"/>
      <c r="C1305" s="11" t="s">
        <v>16</v>
      </c>
      <c r="D1305" s="19">
        <f t="shared" si="783"/>
        <v>0</v>
      </c>
      <c r="E1305" s="19"/>
      <c r="F1305" s="19"/>
      <c r="G1305" s="19">
        <f t="shared" si="784"/>
        <v>0</v>
      </c>
      <c r="H1305" s="19"/>
      <c r="I1305" s="19"/>
      <c r="J1305" s="19">
        <f t="shared" si="785"/>
        <v>0</v>
      </c>
      <c r="K1305" s="19"/>
      <c r="L1305" s="19"/>
      <c r="M1305" s="19">
        <f t="shared" si="786"/>
        <v>0</v>
      </c>
      <c r="N1305" s="19"/>
      <c r="O1305" s="19"/>
      <c r="P1305" s="19">
        <f t="shared" si="787"/>
        <v>0</v>
      </c>
      <c r="Q1305" s="19"/>
      <c r="R1305" s="19"/>
      <c r="S1305" s="19">
        <f t="shared" si="788"/>
        <v>0</v>
      </c>
      <c r="T1305" s="19"/>
      <c r="U1305" s="19"/>
      <c r="V1305" s="19">
        <f t="shared" si="789"/>
        <v>0</v>
      </c>
      <c r="W1305" s="19"/>
      <c r="X1305" s="19"/>
      <c r="Y1305" s="2"/>
      <c r="Z1305" s="2"/>
    </row>
    <row r="1306" spans="1:26" s="8" customFormat="1" ht="16.5" thickTop="1" thickBot="1">
      <c r="A1306" s="13" t="str">
        <f t="shared" si="782"/>
        <v>b</v>
      </c>
      <c r="B1306" s="3"/>
      <c r="C1306" s="10" t="s">
        <v>17</v>
      </c>
      <c r="D1306" s="16">
        <f t="shared" si="783"/>
        <v>0</v>
      </c>
      <c r="E1306" s="16">
        <v>0</v>
      </c>
      <c r="F1306" s="16">
        <v>0</v>
      </c>
      <c r="G1306" s="16">
        <f t="shared" si="784"/>
        <v>0</v>
      </c>
      <c r="H1306" s="16">
        <v>0</v>
      </c>
      <c r="I1306" s="16">
        <v>0</v>
      </c>
      <c r="J1306" s="16">
        <f t="shared" si="785"/>
        <v>0</v>
      </c>
      <c r="K1306" s="16">
        <v>0</v>
      </c>
      <c r="L1306" s="16">
        <v>0</v>
      </c>
      <c r="M1306" s="16">
        <f t="shared" si="786"/>
        <v>0</v>
      </c>
      <c r="N1306" s="16">
        <v>0</v>
      </c>
      <c r="O1306" s="16">
        <v>0</v>
      </c>
      <c r="P1306" s="16">
        <f t="shared" si="787"/>
        <v>0</v>
      </c>
      <c r="Q1306" s="16">
        <v>0</v>
      </c>
      <c r="R1306" s="16">
        <v>0</v>
      </c>
      <c r="S1306" s="16">
        <f t="shared" si="788"/>
        <v>0</v>
      </c>
      <c r="T1306" s="16">
        <v>0</v>
      </c>
      <c r="U1306" s="16">
        <v>0</v>
      </c>
      <c r="V1306" s="16">
        <f t="shared" si="789"/>
        <v>0</v>
      </c>
      <c r="W1306" s="16">
        <v>0</v>
      </c>
      <c r="X1306" s="16">
        <v>0</v>
      </c>
      <c r="Y1306" s="2"/>
      <c r="Z1306" s="2"/>
    </row>
    <row r="1307" spans="1:26" s="8" customFormat="1" ht="16.5" thickTop="1" thickBot="1">
      <c r="A1307" s="13" t="str">
        <f t="shared" si="782"/>
        <v>b</v>
      </c>
      <c r="B1307" s="3"/>
      <c r="C1307" s="10" t="s">
        <v>18</v>
      </c>
      <c r="D1307" s="16">
        <f t="shared" si="783"/>
        <v>0</v>
      </c>
      <c r="E1307" s="16">
        <v>0</v>
      </c>
      <c r="F1307" s="16">
        <v>0</v>
      </c>
      <c r="G1307" s="16">
        <f t="shared" si="784"/>
        <v>0</v>
      </c>
      <c r="H1307" s="16">
        <v>0</v>
      </c>
      <c r="I1307" s="16">
        <v>0</v>
      </c>
      <c r="J1307" s="16">
        <f t="shared" si="785"/>
        <v>0</v>
      </c>
      <c r="K1307" s="16">
        <v>0</v>
      </c>
      <c r="L1307" s="16">
        <v>0</v>
      </c>
      <c r="M1307" s="16">
        <f t="shared" si="786"/>
        <v>0</v>
      </c>
      <c r="N1307" s="16">
        <v>0</v>
      </c>
      <c r="O1307" s="16">
        <v>0</v>
      </c>
      <c r="P1307" s="16">
        <f t="shared" si="787"/>
        <v>0</v>
      </c>
      <c r="Q1307" s="16">
        <v>0</v>
      </c>
      <c r="R1307" s="16">
        <v>0</v>
      </c>
      <c r="S1307" s="16">
        <f t="shared" si="788"/>
        <v>0</v>
      </c>
      <c r="T1307" s="16">
        <v>0</v>
      </c>
      <c r="U1307" s="16">
        <v>0</v>
      </c>
      <c r="V1307" s="16">
        <f t="shared" si="789"/>
        <v>0</v>
      </c>
      <c r="W1307" s="16">
        <v>0</v>
      </c>
      <c r="X1307" s="16">
        <v>0</v>
      </c>
      <c r="Y1307" s="2"/>
      <c r="Z1307" s="2"/>
    </row>
    <row r="1308" spans="1:26" ht="31.5" thickTop="1" thickBot="1">
      <c r="A1308" s="13" t="str">
        <f t="shared" si="782"/>
        <v>a</v>
      </c>
      <c r="B1308" s="3" t="s">
        <v>112</v>
      </c>
      <c r="C1308" s="6" t="s">
        <v>155</v>
      </c>
      <c r="D1308" s="14">
        <f t="shared" si="783"/>
        <v>7616866.4299999997</v>
      </c>
      <c r="E1308" s="14">
        <f>E1311+E1320+E1321</f>
        <v>7616866.4299999997</v>
      </c>
      <c r="F1308" s="14">
        <f>F1311+F1320+F1321</f>
        <v>0</v>
      </c>
      <c r="G1308" s="14">
        <f t="shared" si="784"/>
        <v>20000000</v>
      </c>
      <c r="H1308" s="14">
        <f>H1311+H1320+H1321</f>
        <v>20000000</v>
      </c>
      <c r="I1308" s="14">
        <f>I1311+I1320+I1321</f>
        <v>0</v>
      </c>
      <c r="J1308" s="14">
        <f t="shared" si="785"/>
        <v>20000000</v>
      </c>
      <c r="K1308" s="14">
        <f>K1311+K1320+K1321</f>
        <v>20000000</v>
      </c>
      <c r="L1308" s="14">
        <f>L1311+L1320+L1321</f>
        <v>0</v>
      </c>
      <c r="M1308" s="14">
        <f t="shared" si="786"/>
        <v>0</v>
      </c>
      <c r="N1308" s="14">
        <f>N1311+N1320+N1321</f>
        <v>0</v>
      </c>
      <c r="O1308" s="14">
        <f>O1311+O1320+O1321</f>
        <v>0</v>
      </c>
      <c r="P1308" s="14">
        <f t="shared" si="787"/>
        <v>20000000</v>
      </c>
      <c r="Q1308" s="14">
        <v>20000000</v>
      </c>
      <c r="R1308" s="14">
        <f>R1311+R1320+R1321</f>
        <v>0</v>
      </c>
      <c r="S1308" s="14">
        <f t="shared" si="788"/>
        <v>0</v>
      </c>
      <c r="T1308" s="14">
        <f>T1311+T1320+T1321</f>
        <v>0</v>
      </c>
      <c r="U1308" s="14">
        <f>U1311+U1320+U1321</f>
        <v>0</v>
      </c>
      <c r="V1308" s="14">
        <f t="shared" si="789"/>
        <v>0</v>
      </c>
      <c r="W1308" s="14">
        <f>W1311+W1320+W1321</f>
        <v>0</v>
      </c>
      <c r="X1308" s="14">
        <f>X1311+X1320+X1321</f>
        <v>0</v>
      </c>
      <c r="Y1308" s="5" t="s">
        <v>135</v>
      </c>
      <c r="Z1308" s="5" t="s">
        <v>154</v>
      </c>
    </row>
    <row r="1309" spans="1:26" s="8" customFormat="1" ht="16.5" thickTop="1" thickBot="1">
      <c r="A1309" s="13" t="str">
        <f t="shared" si="782"/>
        <v>b</v>
      </c>
      <c r="B1309" s="3"/>
      <c r="C1309" s="9" t="s">
        <v>12</v>
      </c>
      <c r="D1309" s="15">
        <f t="shared" si="783"/>
        <v>0</v>
      </c>
      <c r="E1309" s="15">
        <v>0</v>
      </c>
      <c r="F1309" s="15">
        <v>0</v>
      </c>
      <c r="G1309" s="15">
        <f t="shared" si="784"/>
        <v>0</v>
      </c>
      <c r="H1309" s="15">
        <v>0</v>
      </c>
      <c r="I1309" s="15">
        <v>0</v>
      </c>
      <c r="J1309" s="15">
        <f t="shared" si="785"/>
        <v>0</v>
      </c>
      <c r="K1309" s="15">
        <v>0</v>
      </c>
      <c r="L1309" s="15">
        <v>0</v>
      </c>
      <c r="M1309" s="15">
        <f t="shared" si="786"/>
        <v>0</v>
      </c>
      <c r="N1309" s="15">
        <v>0</v>
      </c>
      <c r="O1309" s="15">
        <v>0</v>
      </c>
      <c r="P1309" s="15">
        <f t="shared" si="787"/>
        <v>0</v>
      </c>
      <c r="Q1309" s="15">
        <v>0</v>
      </c>
      <c r="R1309" s="15">
        <v>0</v>
      </c>
      <c r="S1309" s="15">
        <f t="shared" si="788"/>
        <v>0</v>
      </c>
      <c r="T1309" s="15">
        <v>0</v>
      </c>
      <c r="U1309" s="15">
        <v>0</v>
      </c>
      <c r="V1309" s="15">
        <f t="shared" si="789"/>
        <v>0</v>
      </c>
      <c r="W1309" s="15">
        <v>0</v>
      </c>
      <c r="X1309" s="15">
        <v>0</v>
      </c>
      <c r="Y1309" s="5"/>
      <c r="Z1309" s="5"/>
    </row>
    <row r="1310" spans="1:26" ht="16.5" thickTop="1" thickBot="1">
      <c r="A1310" s="13" t="str">
        <f t="shared" si="782"/>
        <v>a</v>
      </c>
      <c r="B1310" s="3" t="s">
        <v>0</v>
      </c>
      <c r="C1310" s="9" t="s">
        <v>13</v>
      </c>
      <c r="D1310" s="15">
        <f t="shared" si="783"/>
        <v>0</v>
      </c>
      <c r="E1310" s="15">
        <v>0</v>
      </c>
      <c r="F1310" s="15">
        <v>0</v>
      </c>
      <c r="G1310" s="15">
        <f t="shared" si="784"/>
        <v>4</v>
      </c>
      <c r="H1310" s="15">
        <v>4</v>
      </c>
      <c r="I1310" s="15">
        <v>0</v>
      </c>
      <c r="J1310" s="15">
        <f t="shared" si="785"/>
        <v>0</v>
      </c>
      <c r="K1310" s="15">
        <v>0</v>
      </c>
      <c r="L1310" s="15">
        <v>0</v>
      </c>
      <c r="M1310" s="15">
        <f t="shared" si="786"/>
        <v>0</v>
      </c>
      <c r="N1310" s="15">
        <v>0</v>
      </c>
      <c r="O1310" s="15">
        <v>0</v>
      </c>
      <c r="P1310" s="15">
        <f t="shared" si="787"/>
        <v>0</v>
      </c>
      <c r="Q1310" s="15">
        <v>0</v>
      </c>
      <c r="R1310" s="15">
        <v>0</v>
      </c>
      <c r="S1310" s="15">
        <f t="shared" si="788"/>
        <v>0</v>
      </c>
      <c r="T1310" s="15">
        <v>0</v>
      </c>
      <c r="U1310" s="15">
        <v>0</v>
      </c>
      <c r="V1310" s="15">
        <f t="shared" si="789"/>
        <v>0</v>
      </c>
      <c r="W1310" s="15">
        <v>0</v>
      </c>
      <c r="X1310" s="15">
        <v>0</v>
      </c>
      <c r="Y1310" s="2"/>
      <c r="Z1310" s="2"/>
    </row>
    <row r="1311" spans="1:26" ht="16.5" thickTop="1" thickBot="1">
      <c r="A1311" s="13" t="str">
        <f t="shared" si="782"/>
        <v>a</v>
      </c>
      <c r="B1311" s="3" t="s">
        <v>0</v>
      </c>
      <c r="C1311" s="10" t="s">
        <v>14</v>
      </c>
      <c r="D1311" s="16">
        <f t="shared" si="783"/>
        <v>7616866.4299999997</v>
      </c>
      <c r="E1311" s="16">
        <f>E1312+E1313+E1314+E1315+E1316+E1317</f>
        <v>7616866.4299999997</v>
      </c>
      <c r="F1311" s="16">
        <f>F1312+F1313+F1314+F1315+F1316+F1317</f>
        <v>0</v>
      </c>
      <c r="G1311" s="16">
        <f t="shared" si="784"/>
        <v>20000000</v>
      </c>
      <c r="H1311" s="16">
        <f>H1312+H1313+H1314+H1315+H1316+H1317</f>
        <v>20000000</v>
      </c>
      <c r="I1311" s="16">
        <f>I1312+I1313+I1314+I1315+I1316+I1317</f>
        <v>0</v>
      </c>
      <c r="J1311" s="16">
        <f t="shared" si="785"/>
        <v>19976400</v>
      </c>
      <c r="K1311" s="16">
        <f>K1312+K1313+K1314+K1315+K1316+K1317</f>
        <v>19976400</v>
      </c>
      <c r="L1311" s="16">
        <f>L1312+L1313+L1314+L1315+L1316+L1317</f>
        <v>0</v>
      </c>
      <c r="M1311" s="16">
        <f t="shared" si="786"/>
        <v>0</v>
      </c>
      <c r="N1311" s="16">
        <f>N1312+N1313+N1314+N1315+N1316+N1317</f>
        <v>0</v>
      </c>
      <c r="O1311" s="16">
        <f>O1312+O1313+O1314+O1315+O1316+O1317</f>
        <v>0</v>
      </c>
      <c r="P1311" s="16">
        <f t="shared" si="787"/>
        <v>0</v>
      </c>
      <c r="Q1311" s="16">
        <f>Q1312+Q1313+Q1314+Q1315+Q1316+Q1317</f>
        <v>0</v>
      </c>
      <c r="R1311" s="16">
        <f>R1312+R1313+R1314+R1315+R1316+R1317</f>
        <v>0</v>
      </c>
      <c r="S1311" s="16">
        <f t="shared" si="788"/>
        <v>0</v>
      </c>
      <c r="T1311" s="16">
        <f>T1312+T1313+T1314+T1315+T1316+T1317</f>
        <v>0</v>
      </c>
      <c r="U1311" s="16">
        <f>U1312+U1313+U1314+U1315+U1316+U1317</f>
        <v>0</v>
      </c>
      <c r="V1311" s="16">
        <f t="shared" si="789"/>
        <v>0</v>
      </c>
      <c r="W1311" s="16">
        <f>W1312+W1313+W1314+W1315+W1316+W1317</f>
        <v>0</v>
      </c>
      <c r="X1311" s="16">
        <f>X1312+X1313+X1314+X1315+X1316+X1317</f>
        <v>0</v>
      </c>
      <c r="Y1311" s="2"/>
      <c r="Z1311" s="2"/>
    </row>
    <row r="1312" spans="1:26" s="8" customFormat="1" ht="16.5" thickTop="1" thickBot="1">
      <c r="A1312" s="13" t="str">
        <f t="shared" si="782"/>
        <v>b</v>
      </c>
      <c r="B1312" s="3"/>
      <c r="C1312" s="4" t="s">
        <v>182</v>
      </c>
      <c r="D1312" s="17">
        <f t="shared" si="783"/>
        <v>0</v>
      </c>
      <c r="E1312" s="17"/>
      <c r="F1312" s="17"/>
      <c r="G1312" s="17">
        <f t="shared" si="784"/>
        <v>0</v>
      </c>
      <c r="H1312" s="17"/>
      <c r="I1312" s="17"/>
      <c r="J1312" s="17">
        <f t="shared" si="785"/>
        <v>0</v>
      </c>
      <c r="K1312" s="17"/>
      <c r="L1312" s="17"/>
      <c r="M1312" s="17">
        <f t="shared" si="786"/>
        <v>0</v>
      </c>
      <c r="N1312" s="17"/>
      <c r="O1312" s="17"/>
      <c r="P1312" s="17">
        <f t="shared" si="787"/>
        <v>0</v>
      </c>
      <c r="Q1312" s="17"/>
      <c r="R1312" s="17"/>
      <c r="S1312" s="17">
        <f t="shared" si="788"/>
        <v>0</v>
      </c>
      <c r="T1312" s="17"/>
      <c r="U1312" s="17"/>
      <c r="V1312" s="17">
        <f t="shared" si="789"/>
        <v>0</v>
      </c>
      <c r="W1312" s="17"/>
      <c r="X1312" s="17"/>
      <c r="Y1312" s="2"/>
      <c r="Z1312" s="2"/>
    </row>
    <row r="1313" spans="1:26" ht="16.5" thickTop="1" thickBot="1">
      <c r="A1313" s="13" t="str">
        <f t="shared" si="782"/>
        <v>a</v>
      </c>
      <c r="B1313" s="3" t="s">
        <v>0</v>
      </c>
      <c r="C1313" s="4" t="s">
        <v>133</v>
      </c>
      <c r="D1313" s="17">
        <f t="shared" si="783"/>
        <v>56365.63</v>
      </c>
      <c r="E1313" s="17">
        <v>56365.63</v>
      </c>
      <c r="F1313" s="17"/>
      <c r="G1313" s="17">
        <f t="shared" si="784"/>
        <v>450000</v>
      </c>
      <c r="H1313" s="17">
        <v>450000</v>
      </c>
      <c r="I1313" s="17"/>
      <c r="J1313" s="17">
        <f t="shared" si="785"/>
        <v>1000000</v>
      </c>
      <c r="K1313" s="17">
        <v>1000000</v>
      </c>
      <c r="L1313" s="17"/>
      <c r="M1313" s="17">
        <f t="shared" si="786"/>
        <v>0</v>
      </c>
      <c r="N1313" s="17"/>
      <c r="O1313" s="17"/>
      <c r="P1313" s="17">
        <f t="shared" si="787"/>
        <v>0</v>
      </c>
      <c r="Q1313" s="17"/>
      <c r="R1313" s="17"/>
      <c r="S1313" s="17">
        <f t="shared" si="788"/>
        <v>0</v>
      </c>
      <c r="T1313" s="17"/>
      <c r="U1313" s="17"/>
      <c r="V1313" s="17">
        <f t="shared" si="789"/>
        <v>0</v>
      </c>
      <c r="W1313" s="17"/>
      <c r="X1313" s="17"/>
      <c r="Y1313" s="2"/>
      <c r="Z1313" s="2"/>
    </row>
    <row r="1314" spans="1:26" s="8" customFormat="1" ht="16.5" thickTop="1" thickBot="1">
      <c r="A1314" s="13" t="str">
        <f t="shared" si="782"/>
        <v>b</v>
      </c>
      <c r="B1314" s="3"/>
      <c r="C1314" s="4" t="s">
        <v>132</v>
      </c>
      <c r="D1314" s="17">
        <f t="shared" si="783"/>
        <v>0</v>
      </c>
      <c r="E1314" s="17"/>
      <c r="F1314" s="17"/>
      <c r="G1314" s="17">
        <f t="shared" si="784"/>
        <v>0</v>
      </c>
      <c r="H1314" s="17"/>
      <c r="I1314" s="17"/>
      <c r="J1314" s="17">
        <f t="shared" si="785"/>
        <v>0</v>
      </c>
      <c r="K1314" s="17"/>
      <c r="L1314" s="17"/>
      <c r="M1314" s="17">
        <f t="shared" si="786"/>
        <v>0</v>
      </c>
      <c r="N1314" s="17"/>
      <c r="O1314" s="17"/>
      <c r="P1314" s="17">
        <f t="shared" si="787"/>
        <v>0</v>
      </c>
      <c r="Q1314" s="17"/>
      <c r="R1314" s="17"/>
      <c r="S1314" s="17">
        <f t="shared" si="788"/>
        <v>0</v>
      </c>
      <c r="T1314" s="17"/>
      <c r="U1314" s="17"/>
      <c r="V1314" s="17">
        <f t="shared" si="789"/>
        <v>0</v>
      </c>
      <c r="W1314" s="17"/>
      <c r="X1314" s="17"/>
      <c r="Y1314" s="2"/>
      <c r="Z1314" s="2"/>
    </row>
    <row r="1315" spans="1:26" s="8" customFormat="1" ht="16.5" thickTop="1" thickBot="1">
      <c r="A1315" s="13" t="str">
        <f t="shared" si="782"/>
        <v>b</v>
      </c>
      <c r="B1315" s="3"/>
      <c r="C1315" s="4" t="s">
        <v>148</v>
      </c>
      <c r="D1315" s="17">
        <f t="shared" si="783"/>
        <v>0</v>
      </c>
      <c r="E1315" s="17"/>
      <c r="F1315" s="17"/>
      <c r="G1315" s="17">
        <f t="shared" si="784"/>
        <v>0</v>
      </c>
      <c r="H1315" s="17"/>
      <c r="I1315" s="17"/>
      <c r="J1315" s="17">
        <f t="shared" si="785"/>
        <v>0</v>
      </c>
      <c r="K1315" s="17"/>
      <c r="L1315" s="17"/>
      <c r="M1315" s="17">
        <f t="shared" si="786"/>
        <v>0</v>
      </c>
      <c r="N1315" s="17"/>
      <c r="O1315" s="17"/>
      <c r="P1315" s="17">
        <f t="shared" si="787"/>
        <v>0</v>
      </c>
      <c r="Q1315" s="17"/>
      <c r="R1315" s="17"/>
      <c r="S1315" s="17">
        <f t="shared" si="788"/>
        <v>0</v>
      </c>
      <c r="T1315" s="17"/>
      <c r="U1315" s="17"/>
      <c r="V1315" s="17">
        <f t="shared" si="789"/>
        <v>0</v>
      </c>
      <c r="W1315" s="17"/>
      <c r="X1315" s="17"/>
      <c r="Y1315" s="2"/>
      <c r="Z1315" s="2"/>
    </row>
    <row r="1316" spans="1:26" ht="16.5" thickTop="1" thickBot="1">
      <c r="A1316" s="13" t="str">
        <f t="shared" ref="A1316:A1379" si="790">IF((D1316+E1316+F1316+G1316+H1316+I1316+J1316+K1316+L1316+P1316+Q1316+R1316+V1316+W1316+X1316)&gt;0,"a","b")</f>
        <v>a</v>
      </c>
      <c r="B1316" s="3" t="s">
        <v>0</v>
      </c>
      <c r="C1316" s="4" t="s">
        <v>134</v>
      </c>
      <c r="D1316" s="17">
        <f t="shared" si="783"/>
        <v>7560500.7999999998</v>
      </c>
      <c r="E1316" s="17">
        <v>7560500.7999999998</v>
      </c>
      <c r="F1316" s="17"/>
      <c r="G1316" s="17">
        <f t="shared" si="784"/>
        <v>19550000</v>
      </c>
      <c r="H1316" s="17">
        <v>19550000</v>
      </c>
      <c r="I1316" s="17"/>
      <c r="J1316" s="17">
        <f t="shared" si="785"/>
        <v>18976400</v>
      </c>
      <c r="K1316" s="17">
        <v>18976400</v>
      </c>
      <c r="L1316" s="17"/>
      <c r="M1316" s="17">
        <f t="shared" si="786"/>
        <v>0</v>
      </c>
      <c r="N1316" s="17"/>
      <c r="O1316" s="17"/>
      <c r="P1316" s="17">
        <f t="shared" si="787"/>
        <v>0</v>
      </c>
      <c r="Q1316" s="17"/>
      <c r="R1316" s="17"/>
      <c r="S1316" s="17">
        <f t="shared" si="788"/>
        <v>0</v>
      </c>
      <c r="T1316" s="17"/>
      <c r="U1316" s="17"/>
      <c r="V1316" s="17">
        <f t="shared" si="789"/>
        <v>0</v>
      </c>
      <c r="W1316" s="17"/>
      <c r="X1316" s="17"/>
      <c r="Y1316" s="2"/>
      <c r="Z1316" s="2"/>
    </row>
    <row r="1317" spans="1:26" s="8" customFormat="1" ht="16.5" thickTop="1" thickBot="1">
      <c r="A1317" s="13" t="str">
        <f t="shared" si="790"/>
        <v>b</v>
      </c>
      <c r="B1317" s="3"/>
      <c r="C1317" s="4" t="s">
        <v>129</v>
      </c>
      <c r="D1317" s="17">
        <f t="shared" si="783"/>
        <v>0</v>
      </c>
      <c r="E1317" s="17">
        <f>E1318+E1319</f>
        <v>0</v>
      </c>
      <c r="F1317" s="17">
        <f>F1318+F1319</f>
        <v>0</v>
      </c>
      <c r="G1317" s="17">
        <f t="shared" si="784"/>
        <v>0</v>
      </c>
      <c r="H1317" s="17">
        <f>H1318+H1319</f>
        <v>0</v>
      </c>
      <c r="I1317" s="17">
        <f>I1318+I1319</f>
        <v>0</v>
      </c>
      <c r="J1317" s="17">
        <f t="shared" si="785"/>
        <v>0</v>
      </c>
      <c r="K1317" s="17">
        <f>K1318+K1319</f>
        <v>0</v>
      </c>
      <c r="L1317" s="17">
        <f>L1318+L1319</f>
        <v>0</v>
      </c>
      <c r="M1317" s="17">
        <f t="shared" si="786"/>
        <v>0</v>
      </c>
      <c r="N1317" s="17">
        <f>N1318+N1319</f>
        <v>0</v>
      </c>
      <c r="O1317" s="17">
        <f>O1318+O1319</f>
        <v>0</v>
      </c>
      <c r="P1317" s="17">
        <f t="shared" si="787"/>
        <v>0</v>
      </c>
      <c r="Q1317" s="17">
        <f>Q1318+Q1319</f>
        <v>0</v>
      </c>
      <c r="R1317" s="17">
        <f>R1318+R1319</f>
        <v>0</v>
      </c>
      <c r="S1317" s="17">
        <f t="shared" si="788"/>
        <v>0</v>
      </c>
      <c r="T1317" s="17">
        <f>T1318+T1319</f>
        <v>0</v>
      </c>
      <c r="U1317" s="17">
        <f>U1318+U1319</f>
        <v>0</v>
      </c>
      <c r="V1317" s="17">
        <f t="shared" si="789"/>
        <v>0</v>
      </c>
      <c r="W1317" s="17">
        <f>W1318+W1319</f>
        <v>0</v>
      </c>
      <c r="X1317" s="17">
        <f>X1318+X1319</f>
        <v>0</v>
      </c>
      <c r="Y1317" s="2"/>
      <c r="Z1317" s="2"/>
    </row>
    <row r="1318" spans="1:26" s="8" customFormat="1" ht="27" thickTop="1" thickBot="1">
      <c r="A1318" s="13" t="str">
        <f t="shared" si="790"/>
        <v>b</v>
      </c>
      <c r="B1318" s="3"/>
      <c r="C1318" s="11" t="s">
        <v>15</v>
      </c>
      <c r="D1318" s="19">
        <f t="shared" si="783"/>
        <v>0</v>
      </c>
      <c r="E1318" s="19"/>
      <c r="F1318" s="19"/>
      <c r="G1318" s="19">
        <f t="shared" si="784"/>
        <v>0</v>
      </c>
      <c r="H1318" s="19"/>
      <c r="I1318" s="19"/>
      <c r="J1318" s="19">
        <f t="shared" si="785"/>
        <v>0</v>
      </c>
      <c r="K1318" s="19"/>
      <c r="L1318" s="19"/>
      <c r="M1318" s="19">
        <f t="shared" si="786"/>
        <v>0</v>
      </c>
      <c r="N1318" s="19"/>
      <c r="O1318" s="19"/>
      <c r="P1318" s="19">
        <f t="shared" si="787"/>
        <v>0</v>
      </c>
      <c r="Q1318" s="19"/>
      <c r="R1318" s="19"/>
      <c r="S1318" s="19">
        <f t="shared" si="788"/>
        <v>0</v>
      </c>
      <c r="T1318" s="19"/>
      <c r="U1318" s="19"/>
      <c r="V1318" s="19">
        <f t="shared" si="789"/>
        <v>0</v>
      </c>
      <c r="W1318" s="19"/>
      <c r="X1318" s="19"/>
      <c r="Y1318" s="2"/>
      <c r="Z1318" s="2"/>
    </row>
    <row r="1319" spans="1:26" s="8" customFormat="1" ht="27" thickTop="1" thickBot="1">
      <c r="A1319" s="13" t="str">
        <f t="shared" si="790"/>
        <v>b</v>
      </c>
      <c r="B1319" s="3"/>
      <c r="C1319" s="11" t="s">
        <v>16</v>
      </c>
      <c r="D1319" s="19">
        <f t="shared" si="783"/>
        <v>0</v>
      </c>
      <c r="E1319" s="19"/>
      <c r="F1319" s="19"/>
      <c r="G1319" s="19">
        <f t="shared" si="784"/>
        <v>0</v>
      </c>
      <c r="H1319" s="19"/>
      <c r="I1319" s="19"/>
      <c r="J1319" s="19">
        <f t="shared" si="785"/>
        <v>0</v>
      </c>
      <c r="K1319" s="19"/>
      <c r="L1319" s="19"/>
      <c r="M1319" s="19">
        <f t="shared" si="786"/>
        <v>0</v>
      </c>
      <c r="N1319" s="19"/>
      <c r="O1319" s="19"/>
      <c r="P1319" s="19">
        <f t="shared" si="787"/>
        <v>0</v>
      </c>
      <c r="Q1319" s="19"/>
      <c r="R1319" s="19"/>
      <c r="S1319" s="19">
        <f t="shared" si="788"/>
        <v>0</v>
      </c>
      <c r="T1319" s="19"/>
      <c r="U1319" s="19"/>
      <c r="V1319" s="19">
        <f t="shared" si="789"/>
        <v>0</v>
      </c>
      <c r="W1319" s="19"/>
      <c r="X1319" s="19"/>
      <c r="Y1319" s="2"/>
      <c r="Z1319" s="2"/>
    </row>
    <row r="1320" spans="1:26" ht="16.5" thickTop="1" thickBot="1">
      <c r="A1320" s="13" t="str">
        <f t="shared" si="790"/>
        <v>a</v>
      </c>
      <c r="B1320" s="3" t="s">
        <v>0</v>
      </c>
      <c r="C1320" s="10" t="s">
        <v>17</v>
      </c>
      <c r="D1320" s="16">
        <f t="shared" si="783"/>
        <v>0</v>
      </c>
      <c r="E1320" s="16">
        <v>0</v>
      </c>
      <c r="F1320" s="16">
        <v>0</v>
      </c>
      <c r="G1320" s="16">
        <f t="shared" si="784"/>
        <v>0</v>
      </c>
      <c r="H1320" s="16">
        <v>0</v>
      </c>
      <c r="I1320" s="16">
        <v>0</v>
      </c>
      <c r="J1320" s="16">
        <f t="shared" si="785"/>
        <v>23600</v>
      </c>
      <c r="K1320" s="16">
        <v>23600</v>
      </c>
      <c r="L1320" s="16">
        <v>0</v>
      </c>
      <c r="M1320" s="16">
        <f t="shared" si="786"/>
        <v>0</v>
      </c>
      <c r="N1320" s="16">
        <v>0</v>
      </c>
      <c r="O1320" s="16">
        <v>0</v>
      </c>
      <c r="P1320" s="16">
        <f t="shared" si="787"/>
        <v>0</v>
      </c>
      <c r="Q1320" s="16">
        <v>0</v>
      </c>
      <c r="R1320" s="16">
        <v>0</v>
      </c>
      <c r="S1320" s="16">
        <f t="shared" si="788"/>
        <v>0</v>
      </c>
      <c r="T1320" s="16">
        <v>0</v>
      </c>
      <c r="U1320" s="16">
        <v>0</v>
      </c>
      <c r="V1320" s="16">
        <f t="shared" si="789"/>
        <v>0</v>
      </c>
      <c r="W1320" s="16">
        <v>0</v>
      </c>
      <c r="X1320" s="16">
        <v>0</v>
      </c>
      <c r="Y1320" s="2"/>
      <c r="Z1320" s="2"/>
    </row>
    <row r="1321" spans="1:26" s="8" customFormat="1" ht="16.5" thickTop="1" thickBot="1">
      <c r="A1321" s="13" t="str">
        <f t="shared" si="790"/>
        <v>b</v>
      </c>
      <c r="B1321" s="3"/>
      <c r="C1321" s="10" t="s">
        <v>18</v>
      </c>
      <c r="D1321" s="16">
        <f t="shared" si="783"/>
        <v>0</v>
      </c>
      <c r="E1321" s="16">
        <v>0</v>
      </c>
      <c r="F1321" s="16">
        <v>0</v>
      </c>
      <c r="G1321" s="16">
        <f t="shared" si="784"/>
        <v>0</v>
      </c>
      <c r="H1321" s="16">
        <v>0</v>
      </c>
      <c r="I1321" s="16">
        <v>0</v>
      </c>
      <c r="J1321" s="16">
        <f t="shared" si="785"/>
        <v>0</v>
      </c>
      <c r="K1321" s="16">
        <v>0</v>
      </c>
      <c r="L1321" s="16">
        <v>0</v>
      </c>
      <c r="M1321" s="16">
        <f t="shared" si="786"/>
        <v>0</v>
      </c>
      <c r="N1321" s="16">
        <v>0</v>
      </c>
      <c r="O1321" s="16">
        <v>0</v>
      </c>
      <c r="P1321" s="16">
        <f t="shared" si="787"/>
        <v>0</v>
      </c>
      <c r="Q1321" s="16">
        <v>0</v>
      </c>
      <c r="R1321" s="16">
        <v>0</v>
      </c>
      <c r="S1321" s="16">
        <f t="shared" si="788"/>
        <v>0</v>
      </c>
      <c r="T1321" s="16">
        <v>0</v>
      </c>
      <c r="U1321" s="16">
        <v>0</v>
      </c>
      <c r="V1321" s="16">
        <f t="shared" si="789"/>
        <v>0</v>
      </c>
      <c r="W1321" s="16">
        <v>0</v>
      </c>
      <c r="X1321" s="16">
        <v>0</v>
      </c>
      <c r="Y1321" s="2"/>
      <c r="Z1321" s="2"/>
    </row>
    <row r="1322" spans="1:26" ht="46.5" thickTop="1" thickBot="1">
      <c r="A1322" s="13" t="str">
        <f t="shared" si="790"/>
        <v>a</v>
      </c>
      <c r="B1322" s="3" t="s">
        <v>113</v>
      </c>
      <c r="C1322" s="6" t="s">
        <v>153</v>
      </c>
      <c r="D1322" s="14">
        <f t="shared" si="783"/>
        <v>170900</v>
      </c>
      <c r="E1322" s="14">
        <f>E1325+E1334+E1335</f>
        <v>170900</v>
      </c>
      <c r="F1322" s="14">
        <f>F1325+F1334+F1335</f>
        <v>0</v>
      </c>
      <c r="G1322" s="14">
        <f t="shared" si="784"/>
        <v>800000</v>
      </c>
      <c r="H1322" s="14">
        <f>H1325+H1334+H1335</f>
        <v>800000</v>
      </c>
      <c r="I1322" s="14">
        <f>I1325+I1334+I1335</f>
        <v>0</v>
      </c>
      <c r="J1322" s="14">
        <f t="shared" si="785"/>
        <v>718000</v>
      </c>
      <c r="K1322" s="14">
        <f>K1325+K1334+K1335</f>
        <v>718000</v>
      </c>
      <c r="L1322" s="14">
        <f>L1325+L1334+L1335</f>
        <v>0</v>
      </c>
      <c r="M1322" s="14">
        <f t="shared" si="786"/>
        <v>0</v>
      </c>
      <c r="N1322" s="14">
        <f>N1325+N1334+N1335</f>
        <v>0</v>
      </c>
      <c r="O1322" s="14">
        <f>O1325+O1334+O1335</f>
        <v>0</v>
      </c>
      <c r="P1322" s="14">
        <f t="shared" si="787"/>
        <v>800000</v>
      </c>
      <c r="Q1322" s="14">
        <v>800000</v>
      </c>
      <c r="R1322" s="14">
        <f>R1325+R1334+R1335</f>
        <v>0</v>
      </c>
      <c r="S1322" s="14">
        <f t="shared" si="788"/>
        <v>0</v>
      </c>
      <c r="T1322" s="14">
        <f>T1325+T1334+T1335</f>
        <v>0</v>
      </c>
      <c r="U1322" s="14">
        <f>U1325+U1334+U1335</f>
        <v>0</v>
      </c>
      <c r="V1322" s="14">
        <f t="shared" si="789"/>
        <v>0</v>
      </c>
      <c r="W1322" s="14">
        <f>W1325+W1334+W1335</f>
        <v>0</v>
      </c>
      <c r="X1322" s="14">
        <f>X1325+X1334+X1335</f>
        <v>0</v>
      </c>
      <c r="Y1322" s="5" t="s">
        <v>11</v>
      </c>
      <c r="Z1322" s="5" t="s">
        <v>152</v>
      </c>
    </row>
    <row r="1323" spans="1:26" s="8" customFormat="1" ht="16.5" thickTop="1" thickBot="1">
      <c r="A1323" s="13" t="str">
        <f t="shared" si="790"/>
        <v>b</v>
      </c>
      <c r="B1323" s="3"/>
      <c r="C1323" s="9" t="s">
        <v>12</v>
      </c>
      <c r="D1323" s="15">
        <f t="shared" si="783"/>
        <v>0</v>
      </c>
      <c r="E1323" s="15">
        <v>0</v>
      </c>
      <c r="F1323" s="15">
        <v>0</v>
      </c>
      <c r="G1323" s="15">
        <f t="shared" si="784"/>
        <v>0</v>
      </c>
      <c r="H1323" s="15">
        <v>0</v>
      </c>
      <c r="I1323" s="15">
        <v>0</v>
      </c>
      <c r="J1323" s="15">
        <f t="shared" si="785"/>
        <v>0</v>
      </c>
      <c r="K1323" s="15">
        <v>0</v>
      </c>
      <c r="L1323" s="15">
        <v>0</v>
      </c>
      <c r="M1323" s="15">
        <f t="shared" si="786"/>
        <v>0</v>
      </c>
      <c r="N1323" s="15">
        <v>0</v>
      </c>
      <c r="O1323" s="15">
        <v>0</v>
      </c>
      <c r="P1323" s="15">
        <f t="shared" si="787"/>
        <v>0</v>
      </c>
      <c r="Q1323" s="15">
        <v>0</v>
      </c>
      <c r="R1323" s="15">
        <v>0</v>
      </c>
      <c r="S1323" s="15">
        <f t="shared" si="788"/>
        <v>0</v>
      </c>
      <c r="T1323" s="15">
        <v>0</v>
      </c>
      <c r="U1323" s="15">
        <v>0</v>
      </c>
      <c r="V1323" s="15">
        <f t="shared" si="789"/>
        <v>0</v>
      </c>
      <c r="W1323" s="15">
        <v>0</v>
      </c>
      <c r="X1323" s="15">
        <v>0</v>
      </c>
      <c r="Y1323" s="5"/>
      <c r="Z1323" s="5"/>
    </row>
    <row r="1324" spans="1:26" s="8" customFormat="1" ht="16.5" thickTop="1" thickBot="1">
      <c r="A1324" s="13" t="str">
        <f t="shared" si="790"/>
        <v>b</v>
      </c>
      <c r="B1324" s="3"/>
      <c r="C1324" s="9" t="s">
        <v>13</v>
      </c>
      <c r="D1324" s="15">
        <f t="shared" si="783"/>
        <v>0</v>
      </c>
      <c r="E1324" s="15">
        <v>0</v>
      </c>
      <c r="F1324" s="15">
        <v>0</v>
      </c>
      <c r="G1324" s="15">
        <f t="shared" si="784"/>
        <v>0</v>
      </c>
      <c r="H1324" s="15">
        <v>0</v>
      </c>
      <c r="I1324" s="15">
        <v>0</v>
      </c>
      <c r="J1324" s="15">
        <f t="shared" si="785"/>
        <v>0</v>
      </c>
      <c r="K1324" s="15">
        <v>0</v>
      </c>
      <c r="L1324" s="15">
        <v>0</v>
      </c>
      <c r="M1324" s="15">
        <f t="shared" si="786"/>
        <v>0</v>
      </c>
      <c r="N1324" s="15">
        <v>0</v>
      </c>
      <c r="O1324" s="15">
        <v>0</v>
      </c>
      <c r="P1324" s="15">
        <f t="shared" si="787"/>
        <v>0</v>
      </c>
      <c r="Q1324" s="15">
        <v>0</v>
      </c>
      <c r="R1324" s="15">
        <v>0</v>
      </c>
      <c r="S1324" s="15">
        <f t="shared" si="788"/>
        <v>0</v>
      </c>
      <c r="T1324" s="15">
        <v>0</v>
      </c>
      <c r="U1324" s="15">
        <v>0</v>
      </c>
      <c r="V1324" s="15">
        <f t="shared" si="789"/>
        <v>0</v>
      </c>
      <c r="W1324" s="15">
        <v>0</v>
      </c>
      <c r="X1324" s="15">
        <v>0</v>
      </c>
      <c r="Y1324" s="5"/>
      <c r="Z1324" s="5"/>
    </row>
    <row r="1325" spans="1:26" ht="16.5" thickTop="1" thickBot="1">
      <c r="A1325" s="13" t="str">
        <f t="shared" si="790"/>
        <v>a</v>
      </c>
      <c r="B1325" s="3" t="s">
        <v>0</v>
      </c>
      <c r="C1325" s="10" t="s">
        <v>14</v>
      </c>
      <c r="D1325" s="16">
        <f t="shared" si="783"/>
        <v>170900</v>
      </c>
      <c r="E1325" s="16">
        <f>E1326+E1327+E1328+E1329+E1330+E1331</f>
        <v>170900</v>
      </c>
      <c r="F1325" s="16">
        <f>F1326+F1327+F1328+F1329+F1330+F1331</f>
        <v>0</v>
      </c>
      <c r="G1325" s="16">
        <f t="shared" si="784"/>
        <v>800000</v>
      </c>
      <c r="H1325" s="16">
        <f>H1326+H1327+H1328+H1329+H1330+H1331</f>
        <v>800000</v>
      </c>
      <c r="I1325" s="16">
        <f>I1326+I1327+I1328+I1329+I1330+I1331</f>
        <v>0</v>
      </c>
      <c r="J1325" s="16">
        <f t="shared" si="785"/>
        <v>718000</v>
      </c>
      <c r="K1325" s="16">
        <f>K1326+K1327+K1328+K1329+K1330+K1331</f>
        <v>718000</v>
      </c>
      <c r="L1325" s="16">
        <f>L1326+L1327+L1328+L1329+L1330+L1331</f>
        <v>0</v>
      </c>
      <c r="M1325" s="16">
        <f t="shared" si="786"/>
        <v>0</v>
      </c>
      <c r="N1325" s="16">
        <f>N1326+N1327+N1328+N1329+N1330+N1331</f>
        <v>0</v>
      </c>
      <c r="O1325" s="16">
        <f>O1326+O1327+O1328+O1329+O1330+O1331</f>
        <v>0</v>
      </c>
      <c r="P1325" s="16">
        <f t="shared" si="787"/>
        <v>0</v>
      </c>
      <c r="Q1325" s="16">
        <f>Q1326+Q1327+Q1328+Q1329+Q1330+Q1331</f>
        <v>0</v>
      </c>
      <c r="R1325" s="16">
        <f>R1326+R1327+R1328+R1329+R1330+R1331</f>
        <v>0</v>
      </c>
      <c r="S1325" s="16">
        <f t="shared" si="788"/>
        <v>0</v>
      </c>
      <c r="T1325" s="16">
        <f>T1326+T1327+T1328+T1329+T1330+T1331</f>
        <v>0</v>
      </c>
      <c r="U1325" s="16">
        <f>U1326+U1327+U1328+U1329+U1330+U1331</f>
        <v>0</v>
      </c>
      <c r="V1325" s="16">
        <f t="shared" si="789"/>
        <v>0</v>
      </c>
      <c r="W1325" s="16">
        <f>W1326+W1327+W1328+W1329+W1330+W1331</f>
        <v>0</v>
      </c>
      <c r="X1325" s="16">
        <f>X1326+X1327+X1328+X1329+X1330+X1331</f>
        <v>0</v>
      </c>
      <c r="Y1325" s="2"/>
      <c r="Z1325" s="2"/>
    </row>
    <row r="1326" spans="1:26" s="8" customFormat="1" ht="16.5" thickTop="1" thickBot="1">
      <c r="A1326" s="13" t="str">
        <f t="shared" si="790"/>
        <v>b</v>
      </c>
      <c r="B1326" s="3"/>
      <c r="C1326" s="4" t="s">
        <v>182</v>
      </c>
      <c r="D1326" s="17">
        <f t="shared" si="783"/>
        <v>0</v>
      </c>
      <c r="E1326" s="17"/>
      <c r="F1326" s="17"/>
      <c r="G1326" s="17">
        <f t="shared" si="784"/>
        <v>0</v>
      </c>
      <c r="H1326" s="17"/>
      <c r="I1326" s="17"/>
      <c r="J1326" s="17">
        <f t="shared" si="785"/>
        <v>0</v>
      </c>
      <c r="K1326" s="17"/>
      <c r="L1326" s="17"/>
      <c r="M1326" s="17">
        <f t="shared" si="786"/>
        <v>0</v>
      </c>
      <c r="N1326" s="17"/>
      <c r="O1326" s="17"/>
      <c r="P1326" s="17">
        <f t="shared" si="787"/>
        <v>0</v>
      </c>
      <c r="Q1326" s="17"/>
      <c r="R1326" s="17"/>
      <c r="S1326" s="17">
        <f t="shared" si="788"/>
        <v>0</v>
      </c>
      <c r="T1326" s="17"/>
      <c r="U1326" s="17"/>
      <c r="V1326" s="17">
        <f t="shared" si="789"/>
        <v>0</v>
      </c>
      <c r="W1326" s="17"/>
      <c r="X1326" s="17"/>
      <c r="Y1326" s="2"/>
      <c r="Z1326" s="2"/>
    </row>
    <row r="1327" spans="1:26" ht="16.5" thickTop="1" thickBot="1">
      <c r="A1327" s="13" t="str">
        <f t="shared" si="790"/>
        <v>a</v>
      </c>
      <c r="B1327" s="3" t="s">
        <v>0</v>
      </c>
      <c r="C1327" s="4" t="s">
        <v>133</v>
      </c>
      <c r="D1327" s="17">
        <f t="shared" si="783"/>
        <v>132000</v>
      </c>
      <c r="E1327" s="17">
        <v>132000</v>
      </c>
      <c r="F1327" s="17"/>
      <c r="G1327" s="17">
        <f t="shared" si="784"/>
        <v>740000</v>
      </c>
      <c r="H1327" s="17">
        <v>740000</v>
      </c>
      <c r="I1327" s="17"/>
      <c r="J1327" s="17">
        <f t="shared" si="785"/>
        <v>658000</v>
      </c>
      <c r="K1327" s="17">
        <v>658000</v>
      </c>
      <c r="L1327" s="17"/>
      <c r="M1327" s="17">
        <f t="shared" si="786"/>
        <v>0</v>
      </c>
      <c r="N1327" s="17"/>
      <c r="O1327" s="17"/>
      <c r="P1327" s="17">
        <f t="shared" si="787"/>
        <v>0</v>
      </c>
      <c r="Q1327" s="17"/>
      <c r="R1327" s="17"/>
      <c r="S1327" s="17">
        <f t="shared" si="788"/>
        <v>0</v>
      </c>
      <c r="T1327" s="17"/>
      <c r="U1327" s="17"/>
      <c r="V1327" s="17">
        <f t="shared" si="789"/>
        <v>0</v>
      </c>
      <c r="W1327" s="17"/>
      <c r="X1327" s="17"/>
      <c r="Y1327" s="2"/>
      <c r="Z1327" s="2"/>
    </row>
    <row r="1328" spans="1:26" s="8" customFormat="1" ht="16.5" thickTop="1" thickBot="1">
      <c r="A1328" s="13" t="str">
        <f t="shared" si="790"/>
        <v>b</v>
      </c>
      <c r="B1328" s="3"/>
      <c r="C1328" s="4" t="s">
        <v>132</v>
      </c>
      <c r="D1328" s="17">
        <f t="shared" si="783"/>
        <v>0</v>
      </c>
      <c r="E1328" s="17"/>
      <c r="F1328" s="17"/>
      <c r="G1328" s="17">
        <f t="shared" si="784"/>
        <v>0</v>
      </c>
      <c r="H1328" s="17"/>
      <c r="I1328" s="17"/>
      <c r="J1328" s="17">
        <f t="shared" si="785"/>
        <v>0</v>
      </c>
      <c r="K1328" s="17"/>
      <c r="L1328" s="17"/>
      <c r="M1328" s="17">
        <f t="shared" si="786"/>
        <v>0</v>
      </c>
      <c r="N1328" s="17"/>
      <c r="O1328" s="17"/>
      <c r="P1328" s="17">
        <f t="shared" si="787"/>
        <v>0</v>
      </c>
      <c r="Q1328" s="17"/>
      <c r="R1328" s="17"/>
      <c r="S1328" s="17">
        <f t="shared" si="788"/>
        <v>0</v>
      </c>
      <c r="T1328" s="17"/>
      <c r="U1328" s="17"/>
      <c r="V1328" s="17">
        <f t="shared" si="789"/>
        <v>0</v>
      </c>
      <c r="W1328" s="17"/>
      <c r="X1328" s="17"/>
      <c r="Y1328" s="2"/>
      <c r="Z1328" s="2"/>
    </row>
    <row r="1329" spans="1:26" s="8" customFormat="1" ht="16.5" thickTop="1" thickBot="1">
      <c r="A1329" s="13" t="str">
        <f t="shared" si="790"/>
        <v>b</v>
      </c>
      <c r="B1329" s="3"/>
      <c r="C1329" s="4" t="s">
        <v>148</v>
      </c>
      <c r="D1329" s="17">
        <f t="shared" si="783"/>
        <v>0</v>
      </c>
      <c r="E1329" s="17"/>
      <c r="F1329" s="17"/>
      <c r="G1329" s="17">
        <f t="shared" si="784"/>
        <v>0</v>
      </c>
      <c r="H1329" s="17"/>
      <c r="I1329" s="17"/>
      <c r="J1329" s="17">
        <f t="shared" si="785"/>
        <v>0</v>
      </c>
      <c r="K1329" s="17"/>
      <c r="L1329" s="17"/>
      <c r="M1329" s="17">
        <f t="shared" si="786"/>
        <v>0</v>
      </c>
      <c r="N1329" s="17"/>
      <c r="O1329" s="17"/>
      <c r="P1329" s="17">
        <f t="shared" si="787"/>
        <v>0</v>
      </c>
      <c r="Q1329" s="17"/>
      <c r="R1329" s="17"/>
      <c r="S1329" s="17">
        <f t="shared" si="788"/>
        <v>0</v>
      </c>
      <c r="T1329" s="17"/>
      <c r="U1329" s="17"/>
      <c r="V1329" s="17">
        <f t="shared" si="789"/>
        <v>0</v>
      </c>
      <c r="W1329" s="17"/>
      <c r="X1329" s="17"/>
      <c r="Y1329" s="2"/>
      <c r="Z1329" s="2"/>
    </row>
    <row r="1330" spans="1:26" s="8" customFormat="1" ht="16.5" thickTop="1" thickBot="1">
      <c r="A1330" s="13" t="str">
        <f t="shared" si="790"/>
        <v>b</v>
      </c>
      <c r="B1330" s="3"/>
      <c r="C1330" s="4" t="s">
        <v>134</v>
      </c>
      <c r="D1330" s="17">
        <f t="shared" si="783"/>
        <v>0</v>
      </c>
      <c r="E1330" s="17"/>
      <c r="F1330" s="17"/>
      <c r="G1330" s="17">
        <f t="shared" si="784"/>
        <v>0</v>
      </c>
      <c r="H1330" s="17"/>
      <c r="I1330" s="17"/>
      <c r="J1330" s="17">
        <f t="shared" si="785"/>
        <v>0</v>
      </c>
      <c r="K1330" s="17"/>
      <c r="L1330" s="17"/>
      <c r="M1330" s="17">
        <f t="shared" si="786"/>
        <v>0</v>
      </c>
      <c r="N1330" s="17"/>
      <c r="O1330" s="17"/>
      <c r="P1330" s="17">
        <f t="shared" si="787"/>
        <v>0</v>
      </c>
      <c r="Q1330" s="17"/>
      <c r="R1330" s="17"/>
      <c r="S1330" s="17">
        <f t="shared" si="788"/>
        <v>0</v>
      </c>
      <c r="T1330" s="17"/>
      <c r="U1330" s="17"/>
      <c r="V1330" s="17">
        <f t="shared" si="789"/>
        <v>0</v>
      </c>
      <c r="W1330" s="17"/>
      <c r="X1330" s="17"/>
      <c r="Y1330" s="2"/>
      <c r="Z1330" s="2"/>
    </row>
    <row r="1331" spans="1:26" ht="16.5" thickTop="1" thickBot="1">
      <c r="A1331" s="13" t="str">
        <f t="shared" si="790"/>
        <v>a</v>
      </c>
      <c r="B1331" s="3" t="s">
        <v>0</v>
      </c>
      <c r="C1331" s="4" t="s">
        <v>129</v>
      </c>
      <c r="D1331" s="17">
        <f t="shared" si="783"/>
        <v>38900</v>
      </c>
      <c r="E1331" s="17">
        <f>E1332+E1333</f>
        <v>38900</v>
      </c>
      <c r="F1331" s="17">
        <f>F1332+F1333</f>
        <v>0</v>
      </c>
      <c r="G1331" s="17">
        <f t="shared" si="784"/>
        <v>60000</v>
      </c>
      <c r="H1331" s="17">
        <f>H1332+H1333</f>
        <v>60000</v>
      </c>
      <c r="I1331" s="17">
        <f>I1332+I1333</f>
        <v>0</v>
      </c>
      <c r="J1331" s="17">
        <f t="shared" si="785"/>
        <v>60000</v>
      </c>
      <c r="K1331" s="17">
        <f>K1332+K1333</f>
        <v>60000</v>
      </c>
      <c r="L1331" s="17">
        <f>L1332+L1333</f>
        <v>0</v>
      </c>
      <c r="M1331" s="17">
        <f t="shared" si="786"/>
        <v>0</v>
      </c>
      <c r="N1331" s="17">
        <f>N1332+N1333</f>
        <v>0</v>
      </c>
      <c r="O1331" s="17">
        <f>O1332+O1333</f>
        <v>0</v>
      </c>
      <c r="P1331" s="17">
        <f t="shared" si="787"/>
        <v>0</v>
      </c>
      <c r="Q1331" s="17">
        <f>Q1332+Q1333</f>
        <v>0</v>
      </c>
      <c r="R1331" s="17">
        <f>R1332+R1333</f>
        <v>0</v>
      </c>
      <c r="S1331" s="17">
        <f t="shared" si="788"/>
        <v>0</v>
      </c>
      <c r="T1331" s="17">
        <f>T1332+T1333</f>
        <v>0</v>
      </c>
      <c r="U1331" s="17">
        <f>U1332+U1333</f>
        <v>0</v>
      </c>
      <c r="V1331" s="17">
        <f t="shared" si="789"/>
        <v>0</v>
      </c>
      <c r="W1331" s="17">
        <f>W1332+W1333</f>
        <v>0</v>
      </c>
      <c r="X1331" s="17">
        <f>X1332+X1333</f>
        <v>0</v>
      </c>
      <c r="Y1331" s="2"/>
      <c r="Z1331" s="2"/>
    </row>
    <row r="1332" spans="1:26" ht="27" thickTop="1" thickBot="1">
      <c r="A1332" s="13" t="str">
        <f t="shared" si="790"/>
        <v>a</v>
      </c>
      <c r="B1332" s="3" t="s">
        <v>0</v>
      </c>
      <c r="C1332" s="11" t="s">
        <v>15</v>
      </c>
      <c r="D1332" s="19">
        <f t="shared" si="783"/>
        <v>38900</v>
      </c>
      <c r="E1332" s="19">
        <v>38900</v>
      </c>
      <c r="F1332" s="19"/>
      <c r="G1332" s="19">
        <f t="shared" si="784"/>
        <v>60000</v>
      </c>
      <c r="H1332" s="19">
        <v>60000</v>
      </c>
      <c r="I1332" s="19"/>
      <c r="J1332" s="19">
        <f t="shared" si="785"/>
        <v>60000</v>
      </c>
      <c r="K1332" s="19">
        <v>60000</v>
      </c>
      <c r="L1332" s="19"/>
      <c r="M1332" s="19">
        <f t="shared" si="786"/>
        <v>0</v>
      </c>
      <c r="N1332" s="19"/>
      <c r="O1332" s="19"/>
      <c r="P1332" s="19">
        <f t="shared" si="787"/>
        <v>0</v>
      </c>
      <c r="Q1332" s="19"/>
      <c r="R1332" s="19"/>
      <c r="S1332" s="19">
        <f t="shared" si="788"/>
        <v>0</v>
      </c>
      <c r="T1332" s="19"/>
      <c r="U1332" s="19"/>
      <c r="V1332" s="19">
        <f t="shared" si="789"/>
        <v>0</v>
      </c>
      <c r="W1332" s="19"/>
      <c r="X1332" s="19"/>
      <c r="Y1332" s="2"/>
      <c r="Z1332" s="2"/>
    </row>
    <row r="1333" spans="1:26" s="8" customFormat="1" ht="27" thickTop="1" thickBot="1">
      <c r="A1333" s="13" t="str">
        <f t="shared" si="790"/>
        <v>b</v>
      </c>
      <c r="B1333" s="3"/>
      <c r="C1333" s="11" t="s">
        <v>16</v>
      </c>
      <c r="D1333" s="19">
        <f t="shared" si="783"/>
        <v>0</v>
      </c>
      <c r="E1333" s="19"/>
      <c r="F1333" s="19"/>
      <c r="G1333" s="19">
        <f t="shared" si="784"/>
        <v>0</v>
      </c>
      <c r="H1333" s="19"/>
      <c r="I1333" s="19"/>
      <c r="J1333" s="19">
        <f t="shared" si="785"/>
        <v>0</v>
      </c>
      <c r="K1333" s="19"/>
      <c r="L1333" s="19"/>
      <c r="M1333" s="19">
        <f t="shared" si="786"/>
        <v>0</v>
      </c>
      <c r="N1333" s="19"/>
      <c r="O1333" s="19"/>
      <c r="P1333" s="19">
        <f t="shared" si="787"/>
        <v>0</v>
      </c>
      <c r="Q1333" s="19"/>
      <c r="R1333" s="19"/>
      <c r="S1333" s="19">
        <f t="shared" si="788"/>
        <v>0</v>
      </c>
      <c r="T1333" s="19"/>
      <c r="U1333" s="19"/>
      <c r="V1333" s="19">
        <f t="shared" si="789"/>
        <v>0</v>
      </c>
      <c r="W1333" s="19"/>
      <c r="X1333" s="19"/>
      <c r="Y1333" s="2"/>
      <c r="Z1333" s="2"/>
    </row>
    <row r="1334" spans="1:26" s="8" customFormat="1" ht="16.5" thickTop="1" thickBot="1">
      <c r="A1334" s="13" t="str">
        <f t="shared" si="790"/>
        <v>b</v>
      </c>
      <c r="B1334" s="3"/>
      <c r="C1334" s="10" t="s">
        <v>17</v>
      </c>
      <c r="D1334" s="16">
        <f t="shared" si="783"/>
        <v>0</v>
      </c>
      <c r="E1334" s="16">
        <v>0</v>
      </c>
      <c r="F1334" s="16">
        <v>0</v>
      </c>
      <c r="G1334" s="16">
        <f t="shared" si="784"/>
        <v>0</v>
      </c>
      <c r="H1334" s="16">
        <v>0</v>
      </c>
      <c r="I1334" s="16">
        <v>0</v>
      </c>
      <c r="J1334" s="16">
        <f t="shared" si="785"/>
        <v>0</v>
      </c>
      <c r="K1334" s="16">
        <v>0</v>
      </c>
      <c r="L1334" s="16">
        <v>0</v>
      </c>
      <c r="M1334" s="16">
        <f t="shared" si="786"/>
        <v>0</v>
      </c>
      <c r="N1334" s="16">
        <v>0</v>
      </c>
      <c r="O1334" s="16">
        <v>0</v>
      </c>
      <c r="P1334" s="16">
        <f t="shared" si="787"/>
        <v>0</v>
      </c>
      <c r="Q1334" s="16">
        <v>0</v>
      </c>
      <c r="R1334" s="16">
        <v>0</v>
      </c>
      <c r="S1334" s="16">
        <f t="shared" si="788"/>
        <v>0</v>
      </c>
      <c r="T1334" s="16">
        <v>0</v>
      </c>
      <c r="U1334" s="16">
        <v>0</v>
      </c>
      <c r="V1334" s="16">
        <f t="shared" si="789"/>
        <v>0</v>
      </c>
      <c r="W1334" s="16">
        <v>0</v>
      </c>
      <c r="X1334" s="16">
        <v>0</v>
      </c>
      <c r="Y1334" s="2"/>
      <c r="Z1334" s="2"/>
    </row>
    <row r="1335" spans="1:26" ht="16.5" thickTop="1" thickBot="1">
      <c r="A1335" s="13" t="str">
        <f t="shared" si="790"/>
        <v>b</v>
      </c>
      <c r="B1335" s="3" t="s">
        <v>0</v>
      </c>
      <c r="C1335" s="10" t="s">
        <v>18</v>
      </c>
      <c r="D1335" s="16">
        <f t="shared" si="783"/>
        <v>0</v>
      </c>
      <c r="E1335" s="16">
        <v>0</v>
      </c>
      <c r="F1335" s="16">
        <v>0</v>
      </c>
      <c r="G1335" s="16">
        <f t="shared" si="784"/>
        <v>0</v>
      </c>
      <c r="H1335" s="16">
        <v>0</v>
      </c>
      <c r="I1335" s="16">
        <v>0</v>
      </c>
      <c r="J1335" s="16">
        <f t="shared" si="785"/>
        <v>0</v>
      </c>
      <c r="K1335" s="16">
        <v>0</v>
      </c>
      <c r="L1335" s="16">
        <v>0</v>
      </c>
      <c r="M1335" s="16">
        <f t="shared" si="786"/>
        <v>0</v>
      </c>
      <c r="N1335" s="16">
        <v>0</v>
      </c>
      <c r="O1335" s="16">
        <v>0</v>
      </c>
      <c r="P1335" s="16">
        <f t="shared" si="787"/>
        <v>0</v>
      </c>
      <c r="Q1335" s="16">
        <v>0</v>
      </c>
      <c r="R1335" s="16">
        <v>0</v>
      </c>
      <c r="S1335" s="16">
        <f t="shared" si="788"/>
        <v>0</v>
      </c>
      <c r="T1335" s="16">
        <v>0</v>
      </c>
      <c r="U1335" s="16">
        <v>0</v>
      </c>
      <c r="V1335" s="16">
        <f t="shared" si="789"/>
        <v>0</v>
      </c>
      <c r="W1335" s="16">
        <v>0</v>
      </c>
      <c r="X1335" s="16">
        <v>0</v>
      </c>
      <c r="Y1335" s="2"/>
      <c r="Z1335" s="2"/>
    </row>
    <row r="1336" spans="1:26" ht="46.5" thickTop="1" thickBot="1">
      <c r="A1336" s="13" t="str">
        <f t="shared" si="790"/>
        <v>a</v>
      </c>
      <c r="B1336" s="3" t="s">
        <v>114</v>
      </c>
      <c r="C1336" s="6" t="s">
        <v>150</v>
      </c>
      <c r="D1336" s="14">
        <f t="shared" si="783"/>
        <v>23300894.109999999</v>
      </c>
      <c r="E1336" s="14">
        <f>E1339+E1348+E1349</f>
        <v>23300894.109999999</v>
      </c>
      <c r="F1336" s="14">
        <f>F1339+F1348+F1349</f>
        <v>0</v>
      </c>
      <c r="G1336" s="14">
        <f t="shared" si="784"/>
        <v>20000000</v>
      </c>
      <c r="H1336" s="14">
        <f>H1339+H1348+H1349</f>
        <v>20000000</v>
      </c>
      <c r="I1336" s="14">
        <f>I1339+I1348+I1349</f>
        <v>0</v>
      </c>
      <c r="J1336" s="14">
        <f t="shared" si="785"/>
        <v>20000000</v>
      </c>
      <c r="K1336" s="14">
        <f>K1339+K1348+K1349</f>
        <v>20000000</v>
      </c>
      <c r="L1336" s="14">
        <f>L1339+L1348+L1349</f>
        <v>0</v>
      </c>
      <c r="M1336" s="14">
        <f t="shared" si="786"/>
        <v>0</v>
      </c>
      <c r="N1336" s="14">
        <f>N1339+N1348+N1349</f>
        <v>0</v>
      </c>
      <c r="O1336" s="14">
        <f>O1339+O1348+O1349</f>
        <v>0</v>
      </c>
      <c r="P1336" s="14">
        <f t="shared" si="787"/>
        <v>20000000</v>
      </c>
      <c r="Q1336" s="14">
        <f>Q1339+Q1348+Q1349</f>
        <v>20000000</v>
      </c>
      <c r="R1336" s="14">
        <f>R1339+R1348+R1349</f>
        <v>0</v>
      </c>
      <c r="S1336" s="14">
        <f t="shared" si="788"/>
        <v>0</v>
      </c>
      <c r="T1336" s="14">
        <f>T1339+T1348+T1349</f>
        <v>0</v>
      </c>
      <c r="U1336" s="14">
        <f>U1339+U1348+U1349</f>
        <v>0</v>
      </c>
      <c r="V1336" s="14">
        <f t="shared" si="789"/>
        <v>0</v>
      </c>
      <c r="W1336" s="14">
        <f>W1339+W1348+W1349</f>
        <v>0</v>
      </c>
      <c r="X1336" s="14">
        <f>X1339+X1348+X1349</f>
        <v>0</v>
      </c>
      <c r="Y1336" s="5" t="s">
        <v>11</v>
      </c>
      <c r="Z1336" s="5" t="s">
        <v>149</v>
      </c>
    </row>
    <row r="1337" spans="1:26" s="8" customFormat="1" ht="16.5" thickTop="1" thickBot="1">
      <c r="A1337" s="13" t="str">
        <f t="shared" si="790"/>
        <v>b</v>
      </c>
      <c r="B1337" s="3"/>
      <c r="C1337" s="9" t="s">
        <v>12</v>
      </c>
      <c r="D1337" s="15">
        <f t="shared" si="783"/>
        <v>0</v>
      </c>
      <c r="E1337" s="15">
        <v>0</v>
      </c>
      <c r="F1337" s="15">
        <v>0</v>
      </c>
      <c r="G1337" s="15">
        <f t="shared" si="784"/>
        <v>0</v>
      </c>
      <c r="H1337" s="15">
        <v>0</v>
      </c>
      <c r="I1337" s="15">
        <v>0</v>
      </c>
      <c r="J1337" s="15">
        <f t="shared" si="785"/>
        <v>0</v>
      </c>
      <c r="K1337" s="15">
        <v>0</v>
      </c>
      <c r="L1337" s="15">
        <v>0</v>
      </c>
      <c r="M1337" s="15">
        <f t="shared" si="786"/>
        <v>0</v>
      </c>
      <c r="N1337" s="15">
        <v>0</v>
      </c>
      <c r="O1337" s="15">
        <v>0</v>
      </c>
      <c r="P1337" s="15">
        <f t="shared" si="787"/>
        <v>0</v>
      </c>
      <c r="Q1337" s="15">
        <v>0</v>
      </c>
      <c r="R1337" s="15">
        <v>0</v>
      </c>
      <c r="S1337" s="15">
        <f t="shared" si="788"/>
        <v>0</v>
      </c>
      <c r="T1337" s="15">
        <v>0</v>
      </c>
      <c r="U1337" s="15">
        <v>0</v>
      </c>
      <c r="V1337" s="15">
        <f t="shared" si="789"/>
        <v>0</v>
      </c>
      <c r="W1337" s="15">
        <v>0</v>
      </c>
      <c r="X1337" s="15">
        <v>0</v>
      </c>
      <c r="Y1337" s="5"/>
      <c r="Z1337" s="5"/>
    </row>
    <row r="1338" spans="1:26" ht="16.5" thickTop="1" thickBot="1">
      <c r="A1338" s="13" t="str">
        <f t="shared" si="790"/>
        <v>a</v>
      </c>
      <c r="B1338" s="3" t="s">
        <v>0</v>
      </c>
      <c r="C1338" s="9" t="s">
        <v>13</v>
      </c>
      <c r="D1338" s="15">
        <f t="shared" si="783"/>
        <v>3</v>
      </c>
      <c r="E1338" s="15">
        <v>3</v>
      </c>
      <c r="F1338" s="15">
        <v>0</v>
      </c>
      <c r="G1338" s="15">
        <f t="shared" si="784"/>
        <v>3</v>
      </c>
      <c r="H1338" s="15">
        <v>3</v>
      </c>
      <c r="I1338" s="15">
        <v>0</v>
      </c>
      <c r="J1338" s="15">
        <f t="shared" si="785"/>
        <v>0</v>
      </c>
      <c r="K1338" s="15">
        <v>0</v>
      </c>
      <c r="L1338" s="15">
        <v>0</v>
      </c>
      <c r="M1338" s="15">
        <f t="shared" si="786"/>
        <v>0</v>
      </c>
      <c r="N1338" s="15">
        <v>0</v>
      </c>
      <c r="O1338" s="15">
        <v>0</v>
      </c>
      <c r="P1338" s="15">
        <f t="shared" si="787"/>
        <v>0</v>
      </c>
      <c r="Q1338" s="15">
        <v>0</v>
      </c>
      <c r="R1338" s="15">
        <v>0</v>
      </c>
      <c r="S1338" s="15">
        <f t="shared" si="788"/>
        <v>0</v>
      </c>
      <c r="T1338" s="15">
        <v>0</v>
      </c>
      <c r="U1338" s="15">
        <v>0</v>
      </c>
      <c r="V1338" s="15">
        <f t="shared" si="789"/>
        <v>0</v>
      </c>
      <c r="W1338" s="15">
        <v>0</v>
      </c>
      <c r="X1338" s="15">
        <v>0</v>
      </c>
      <c r="Y1338" s="2"/>
      <c r="Z1338" s="2"/>
    </row>
    <row r="1339" spans="1:26" ht="16.5" thickTop="1" thickBot="1">
      <c r="A1339" s="13" t="str">
        <f t="shared" si="790"/>
        <v>a</v>
      </c>
      <c r="B1339" s="3" t="s">
        <v>0</v>
      </c>
      <c r="C1339" s="10" t="s">
        <v>14</v>
      </c>
      <c r="D1339" s="16">
        <f t="shared" si="783"/>
        <v>9016386.7599999998</v>
      </c>
      <c r="E1339" s="16">
        <f>E1340+E1341+E1342+E1343+E1344+E1345</f>
        <v>9016386.7599999998</v>
      </c>
      <c r="F1339" s="16">
        <f>F1340+F1341+F1342+F1343+F1344+F1345</f>
        <v>0</v>
      </c>
      <c r="G1339" s="16">
        <f t="shared" si="784"/>
        <v>6100000</v>
      </c>
      <c r="H1339" s="16">
        <f>H1340+H1341+H1342+H1343+H1344+H1345</f>
        <v>6100000</v>
      </c>
      <c r="I1339" s="16">
        <f>I1340+I1341+I1342+I1343+I1344+I1345</f>
        <v>0</v>
      </c>
      <c r="J1339" s="16">
        <f t="shared" si="785"/>
        <v>6380500</v>
      </c>
      <c r="K1339" s="16">
        <f>K1340+K1341+K1342+K1343+K1344+K1345</f>
        <v>6380500</v>
      </c>
      <c r="L1339" s="16">
        <f>L1340+L1341+L1342+L1343+L1344+L1345</f>
        <v>0</v>
      </c>
      <c r="M1339" s="16">
        <f t="shared" si="786"/>
        <v>0</v>
      </c>
      <c r="N1339" s="16">
        <f>N1340+N1341+N1342+N1343+N1344+N1345</f>
        <v>0</v>
      </c>
      <c r="O1339" s="16">
        <f>O1340+O1341+O1342+O1343+O1344+O1345</f>
        <v>0</v>
      </c>
      <c r="P1339" s="16">
        <f t="shared" si="787"/>
        <v>1000000</v>
      </c>
      <c r="Q1339" s="16">
        <f>Q1340+Q1341+Q1342+Q1343+Q1344+Q1345</f>
        <v>1000000</v>
      </c>
      <c r="R1339" s="16">
        <f>R1340+R1341+R1342+R1343+R1344+R1345</f>
        <v>0</v>
      </c>
      <c r="S1339" s="16">
        <f t="shared" si="788"/>
        <v>0</v>
      </c>
      <c r="T1339" s="16">
        <f>T1340+T1341+T1342+T1343+T1344+T1345</f>
        <v>0</v>
      </c>
      <c r="U1339" s="16">
        <f>U1340+U1341+U1342+U1343+U1344+U1345</f>
        <v>0</v>
      </c>
      <c r="V1339" s="16">
        <f t="shared" si="789"/>
        <v>0</v>
      </c>
      <c r="W1339" s="16">
        <f>W1340+W1341+W1342+W1343+W1344+W1345</f>
        <v>0</v>
      </c>
      <c r="X1339" s="16">
        <f>X1340+X1341+X1342+X1343+X1344+X1345</f>
        <v>0</v>
      </c>
      <c r="Y1339" s="2"/>
      <c r="Z1339" s="2"/>
    </row>
    <row r="1340" spans="1:26" s="8" customFormat="1" ht="16.5" thickTop="1" thickBot="1">
      <c r="A1340" s="13" t="str">
        <f t="shared" si="790"/>
        <v>b</v>
      </c>
      <c r="B1340" s="3"/>
      <c r="C1340" s="4" t="s">
        <v>182</v>
      </c>
      <c r="D1340" s="17">
        <f t="shared" si="783"/>
        <v>0</v>
      </c>
      <c r="E1340" s="17"/>
      <c r="F1340" s="17"/>
      <c r="G1340" s="17">
        <f t="shared" si="784"/>
        <v>0</v>
      </c>
      <c r="H1340" s="17"/>
      <c r="I1340" s="17"/>
      <c r="J1340" s="17">
        <f t="shared" si="785"/>
        <v>0</v>
      </c>
      <c r="K1340" s="17"/>
      <c r="L1340" s="17"/>
      <c r="M1340" s="17">
        <f t="shared" si="786"/>
        <v>0</v>
      </c>
      <c r="N1340" s="17"/>
      <c r="O1340" s="17"/>
      <c r="P1340" s="17">
        <f t="shared" si="787"/>
        <v>0</v>
      </c>
      <c r="Q1340" s="17"/>
      <c r="R1340" s="17"/>
      <c r="S1340" s="17">
        <f t="shared" si="788"/>
        <v>0</v>
      </c>
      <c r="T1340" s="17"/>
      <c r="U1340" s="17"/>
      <c r="V1340" s="17">
        <f t="shared" si="789"/>
        <v>0</v>
      </c>
      <c r="W1340" s="17"/>
      <c r="X1340" s="17"/>
      <c r="Y1340" s="2"/>
      <c r="Z1340" s="2"/>
    </row>
    <row r="1341" spans="1:26" ht="16.5" thickTop="1" thickBot="1">
      <c r="A1341" s="13" t="str">
        <f t="shared" si="790"/>
        <v>a</v>
      </c>
      <c r="B1341" s="3" t="s">
        <v>0</v>
      </c>
      <c r="C1341" s="4" t="s">
        <v>133</v>
      </c>
      <c r="D1341" s="17">
        <f t="shared" si="783"/>
        <v>464125.76</v>
      </c>
      <c r="E1341" s="17">
        <v>464125.76</v>
      </c>
      <c r="F1341" s="17"/>
      <c r="G1341" s="17">
        <f t="shared" si="784"/>
        <v>48000</v>
      </c>
      <c r="H1341" s="17">
        <v>48000</v>
      </c>
      <c r="I1341" s="17"/>
      <c r="J1341" s="17">
        <f t="shared" si="785"/>
        <v>328500</v>
      </c>
      <c r="K1341" s="17">
        <v>328500</v>
      </c>
      <c r="L1341" s="17"/>
      <c r="M1341" s="17">
        <f t="shared" si="786"/>
        <v>0</v>
      </c>
      <c r="N1341" s="17"/>
      <c r="O1341" s="17"/>
      <c r="P1341" s="17">
        <f t="shared" si="787"/>
        <v>500000</v>
      </c>
      <c r="Q1341" s="17">
        <f>100000+400000</f>
        <v>500000</v>
      </c>
      <c r="R1341" s="17"/>
      <c r="S1341" s="17">
        <f t="shared" si="788"/>
        <v>0</v>
      </c>
      <c r="T1341" s="17"/>
      <c r="U1341" s="17"/>
      <c r="V1341" s="17">
        <f t="shared" si="789"/>
        <v>0</v>
      </c>
      <c r="W1341" s="17"/>
      <c r="X1341" s="17"/>
      <c r="Y1341" s="2"/>
      <c r="Z1341" s="2"/>
    </row>
    <row r="1342" spans="1:26" s="8" customFormat="1" ht="16.5" thickTop="1" thickBot="1">
      <c r="A1342" s="13" t="str">
        <f t="shared" si="790"/>
        <v>b</v>
      </c>
      <c r="B1342" s="3"/>
      <c r="C1342" s="4" t="s">
        <v>132</v>
      </c>
      <c r="D1342" s="17">
        <f t="shared" si="783"/>
        <v>0</v>
      </c>
      <c r="E1342" s="17"/>
      <c r="F1342" s="17"/>
      <c r="G1342" s="17">
        <f t="shared" si="784"/>
        <v>0</v>
      </c>
      <c r="H1342" s="17"/>
      <c r="I1342" s="17"/>
      <c r="J1342" s="17">
        <f t="shared" si="785"/>
        <v>0</v>
      </c>
      <c r="K1342" s="17"/>
      <c r="L1342" s="17"/>
      <c r="M1342" s="17">
        <f t="shared" si="786"/>
        <v>0</v>
      </c>
      <c r="N1342" s="17"/>
      <c r="O1342" s="17"/>
      <c r="P1342" s="17">
        <f t="shared" si="787"/>
        <v>0</v>
      </c>
      <c r="Q1342" s="17"/>
      <c r="R1342" s="17"/>
      <c r="S1342" s="17">
        <f t="shared" si="788"/>
        <v>0</v>
      </c>
      <c r="T1342" s="17"/>
      <c r="U1342" s="17"/>
      <c r="V1342" s="17">
        <f t="shared" si="789"/>
        <v>0</v>
      </c>
      <c r="W1342" s="17"/>
      <c r="X1342" s="17"/>
      <c r="Y1342" s="2"/>
      <c r="Z1342" s="2"/>
    </row>
    <row r="1343" spans="1:26" ht="16.5" thickTop="1" thickBot="1">
      <c r="A1343" s="13" t="str">
        <f t="shared" si="790"/>
        <v>b</v>
      </c>
      <c r="B1343" s="3" t="s">
        <v>0</v>
      </c>
      <c r="C1343" s="4" t="s">
        <v>148</v>
      </c>
      <c r="D1343" s="17">
        <f t="shared" si="783"/>
        <v>0</v>
      </c>
      <c r="E1343" s="17"/>
      <c r="F1343" s="17"/>
      <c r="G1343" s="17">
        <f t="shared" si="784"/>
        <v>0</v>
      </c>
      <c r="H1343" s="17"/>
      <c r="I1343" s="17"/>
      <c r="J1343" s="17">
        <f t="shared" si="785"/>
        <v>0</v>
      </c>
      <c r="K1343" s="17"/>
      <c r="L1343" s="17"/>
      <c r="M1343" s="17">
        <f t="shared" si="786"/>
        <v>0</v>
      </c>
      <c r="N1343" s="17"/>
      <c r="O1343" s="17"/>
      <c r="P1343" s="17">
        <f t="shared" si="787"/>
        <v>0</v>
      </c>
      <c r="Q1343" s="17"/>
      <c r="R1343" s="17"/>
      <c r="S1343" s="17">
        <f t="shared" si="788"/>
        <v>0</v>
      </c>
      <c r="T1343" s="17"/>
      <c r="U1343" s="17"/>
      <c r="V1343" s="17">
        <f t="shared" si="789"/>
        <v>0</v>
      </c>
      <c r="W1343" s="17"/>
      <c r="X1343" s="17"/>
      <c r="Y1343" s="2"/>
      <c r="Z1343" s="2"/>
    </row>
    <row r="1344" spans="1:26" s="8" customFormat="1" ht="16.5" thickTop="1" thickBot="1">
      <c r="A1344" s="13" t="str">
        <f t="shared" si="790"/>
        <v>b</v>
      </c>
      <c r="B1344" s="3"/>
      <c r="C1344" s="4" t="s">
        <v>134</v>
      </c>
      <c r="D1344" s="17">
        <f t="shared" si="783"/>
        <v>0</v>
      </c>
      <c r="E1344" s="17"/>
      <c r="F1344" s="17"/>
      <c r="G1344" s="17">
        <f t="shared" si="784"/>
        <v>0</v>
      </c>
      <c r="H1344" s="17"/>
      <c r="I1344" s="17"/>
      <c r="J1344" s="17">
        <f t="shared" si="785"/>
        <v>0</v>
      </c>
      <c r="K1344" s="17"/>
      <c r="L1344" s="17"/>
      <c r="M1344" s="17">
        <f t="shared" si="786"/>
        <v>0</v>
      </c>
      <c r="N1344" s="17"/>
      <c r="O1344" s="17"/>
      <c r="P1344" s="17">
        <f t="shared" si="787"/>
        <v>0</v>
      </c>
      <c r="Q1344" s="17"/>
      <c r="R1344" s="17"/>
      <c r="S1344" s="17">
        <f t="shared" si="788"/>
        <v>0</v>
      </c>
      <c r="T1344" s="17"/>
      <c r="U1344" s="17"/>
      <c r="V1344" s="17">
        <f t="shared" si="789"/>
        <v>0</v>
      </c>
      <c r="W1344" s="17"/>
      <c r="X1344" s="17"/>
      <c r="Y1344" s="2"/>
      <c r="Z1344" s="2"/>
    </row>
    <row r="1345" spans="1:26" ht="16.5" thickTop="1" thickBot="1">
      <c r="A1345" s="13" t="str">
        <f t="shared" si="790"/>
        <v>a</v>
      </c>
      <c r="B1345" s="3" t="s">
        <v>0</v>
      </c>
      <c r="C1345" s="4" t="s">
        <v>129</v>
      </c>
      <c r="D1345" s="17">
        <f t="shared" si="783"/>
        <v>8552261</v>
      </c>
      <c r="E1345" s="17">
        <f>E1346+E1347</f>
        <v>8552261</v>
      </c>
      <c r="F1345" s="17">
        <f>F1346+F1347</f>
        <v>0</v>
      </c>
      <c r="G1345" s="17">
        <f t="shared" si="784"/>
        <v>6052000</v>
      </c>
      <c r="H1345" s="17">
        <f>H1346+H1347</f>
        <v>6052000</v>
      </c>
      <c r="I1345" s="17">
        <f>I1346+I1347</f>
        <v>0</v>
      </c>
      <c r="J1345" s="17">
        <f t="shared" si="785"/>
        <v>6052000</v>
      </c>
      <c r="K1345" s="17">
        <f>K1346+K1347</f>
        <v>6052000</v>
      </c>
      <c r="L1345" s="17">
        <f>L1346+L1347</f>
        <v>0</v>
      </c>
      <c r="M1345" s="17">
        <f t="shared" si="786"/>
        <v>0</v>
      </c>
      <c r="N1345" s="17">
        <f>N1346+N1347</f>
        <v>0</v>
      </c>
      <c r="O1345" s="17">
        <f>O1346+O1347</f>
        <v>0</v>
      </c>
      <c r="P1345" s="17">
        <f t="shared" si="787"/>
        <v>500000</v>
      </c>
      <c r="Q1345" s="17">
        <f>Q1346+Q1347</f>
        <v>500000</v>
      </c>
      <c r="R1345" s="17">
        <f>R1346+R1347</f>
        <v>0</v>
      </c>
      <c r="S1345" s="17">
        <f t="shared" si="788"/>
        <v>0</v>
      </c>
      <c r="T1345" s="17">
        <f>T1346+T1347</f>
        <v>0</v>
      </c>
      <c r="U1345" s="17">
        <f>U1346+U1347</f>
        <v>0</v>
      </c>
      <c r="V1345" s="17">
        <f t="shared" si="789"/>
        <v>0</v>
      </c>
      <c r="W1345" s="17">
        <f>W1346+W1347</f>
        <v>0</v>
      </c>
      <c r="X1345" s="17">
        <f>X1346+X1347</f>
        <v>0</v>
      </c>
      <c r="Y1345" s="2"/>
      <c r="Z1345" s="2"/>
    </row>
    <row r="1346" spans="1:26" ht="27" thickTop="1" thickBot="1">
      <c r="A1346" s="13" t="str">
        <f t="shared" si="790"/>
        <v>a</v>
      </c>
      <c r="B1346" s="3" t="s">
        <v>0</v>
      </c>
      <c r="C1346" s="11" t="s">
        <v>15</v>
      </c>
      <c r="D1346" s="19">
        <f t="shared" si="783"/>
        <v>480020</v>
      </c>
      <c r="E1346" s="19">
        <v>480020</v>
      </c>
      <c r="F1346" s="19"/>
      <c r="G1346" s="19">
        <f t="shared" si="784"/>
        <v>430000</v>
      </c>
      <c r="H1346" s="19">
        <v>430000</v>
      </c>
      <c r="I1346" s="19"/>
      <c r="J1346" s="19">
        <f t="shared" si="785"/>
        <v>430000</v>
      </c>
      <c r="K1346" s="19">
        <v>430000</v>
      </c>
      <c r="L1346" s="19"/>
      <c r="M1346" s="19">
        <f t="shared" si="786"/>
        <v>0</v>
      </c>
      <c r="N1346" s="19"/>
      <c r="O1346" s="19"/>
      <c r="P1346" s="19">
        <f t="shared" si="787"/>
        <v>500000</v>
      </c>
      <c r="Q1346" s="30">
        <v>500000</v>
      </c>
      <c r="R1346" s="19"/>
      <c r="S1346" s="19">
        <f t="shared" si="788"/>
        <v>0</v>
      </c>
      <c r="T1346" s="19"/>
      <c r="U1346" s="19"/>
      <c r="V1346" s="19">
        <f t="shared" si="789"/>
        <v>0</v>
      </c>
      <c r="W1346" s="19"/>
      <c r="X1346" s="19"/>
      <c r="Y1346" s="2"/>
      <c r="Z1346" s="2"/>
    </row>
    <row r="1347" spans="1:26" ht="27" thickTop="1" thickBot="1">
      <c r="A1347" s="13" t="str">
        <f t="shared" si="790"/>
        <v>a</v>
      </c>
      <c r="B1347" s="3" t="s">
        <v>0</v>
      </c>
      <c r="C1347" s="11" t="s">
        <v>16</v>
      </c>
      <c r="D1347" s="19">
        <f t="shared" si="783"/>
        <v>8072241</v>
      </c>
      <c r="E1347" s="19">
        <v>8072241</v>
      </c>
      <c r="F1347" s="19"/>
      <c r="G1347" s="19">
        <f t="shared" si="784"/>
        <v>5622000</v>
      </c>
      <c r="H1347" s="19">
        <v>5622000</v>
      </c>
      <c r="I1347" s="19"/>
      <c r="J1347" s="19">
        <f t="shared" si="785"/>
        <v>5622000</v>
      </c>
      <c r="K1347" s="19">
        <v>5622000</v>
      </c>
      <c r="L1347" s="19"/>
      <c r="M1347" s="19">
        <f t="shared" si="786"/>
        <v>0</v>
      </c>
      <c r="N1347" s="19"/>
      <c r="O1347" s="19"/>
      <c r="P1347" s="19">
        <f t="shared" si="787"/>
        <v>0</v>
      </c>
      <c r="Q1347" s="19"/>
      <c r="R1347" s="19"/>
      <c r="S1347" s="19">
        <f t="shared" si="788"/>
        <v>0</v>
      </c>
      <c r="T1347" s="19"/>
      <c r="U1347" s="19"/>
      <c r="V1347" s="19">
        <f t="shared" si="789"/>
        <v>0</v>
      </c>
      <c r="W1347" s="19"/>
      <c r="X1347" s="19"/>
      <c r="Y1347" s="2"/>
      <c r="Z1347" s="2"/>
    </row>
    <row r="1348" spans="1:26" ht="16.5" thickTop="1" thickBot="1">
      <c r="A1348" s="13" t="str">
        <f t="shared" si="790"/>
        <v>a</v>
      </c>
      <c r="B1348" s="3" t="s">
        <v>0</v>
      </c>
      <c r="C1348" s="10" t="s">
        <v>17</v>
      </c>
      <c r="D1348" s="16">
        <f t="shared" si="783"/>
        <v>14284507.35</v>
      </c>
      <c r="E1348" s="16">
        <v>14284507.35</v>
      </c>
      <c r="F1348" s="16">
        <v>0</v>
      </c>
      <c r="G1348" s="16">
        <f t="shared" si="784"/>
        <v>13900000</v>
      </c>
      <c r="H1348" s="16">
        <v>13900000</v>
      </c>
      <c r="I1348" s="16">
        <v>0</v>
      </c>
      <c r="J1348" s="16">
        <f t="shared" si="785"/>
        <v>13619500</v>
      </c>
      <c r="K1348" s="16">
        <v>13619500</v>
      </c>
      <c r="L1348" s="16">
        <v>0</v>
      </c>
      <c r="M1348" s="16">
        <f t="shared" si="786"/>
        <v>0</v>
      </c>
      <c r="N1348" s="16">
        <v>0</v>
      </c>
      <c r="O1348" s="16">
        <v>0</v>
      </c>
      <c r="P1348" s="16">
        <f t="shared" si="787"/>
        <v>19000000</v>
      </c>
      <c r="Q1348" s="16">
        <v>19000000</v>
      </c>
      <c r="R1348" s="16">
        <v>0</v>
      </c>
      <c r="S1348" s="16">
        <f t="shared" si="788"/>
        <v>0</v>
      </c>
      <c r="T1348" s="16">
        <v>0</v>
      </c>
      <c r="U1348" s="16">
        <v>0</v>
      </c>
      <c r="V1348" s="16">
        <f t="shared" si="789"/>
        <v>0</v>
      </c>
      <c r="W1348" s="16">
        <v>0</v>
      </c>
      <c r="X1348" s="16">
        <v>0</v>
      </c>
      <c r="Y1348" s="2"/>
      <c r="Z1348" s="2"/>
    </row>
    <row r="1349" spans="1:26" s="8" customFormat="1" ht="16.5" thickTop="1" thickBot="1">
      <c r="A1349" s="13" t="str">
        <f t="shared" si="790"/>
        <v>b</v>
      </c>
      <c r="B1349" s="3"/>
      <c r="C1349" s="10" t="s">
        <v>18</v>
      </c>
      <c r="D1349" s="16">
        <f t="shared" si="783"/>
        <v>0</v>
      </c>
      <c r="E1349" s="16">
        <v>0</v>
      </c>
      <c r="F1349" s="16">
        <v>0</v>
      </c>
      <c r="G1349" s="16">
        <f t="shared" si="784"/>
        <v>0</v>
      </c>
      <c r="H1349" s="16">
        <v>0</v>
      </c>
      <c r="I1349" s="16">
        <v>0</v>
      </c>
      <c r="J1349" s="16">
        <f t="shared" si="785"/>
        <v>0</v>
      </c>
      <c r="K1349" s="16">
        <v>0</v>
      </c>
      <c r="L1349" s="16">
        <v>0</v>
      </c>
      <c r="M1349" s="16">
        <f t="shared" si="786"/>
        <v>0</v>
      </c>
      <c r="N1349" s="16">
        <v>0</v>
      </c>
      <c r="O1349" s="16">
        <v>0</v>
      </c>
      <c r="P1349" s="16">
        <f t="shared" si="787"/>
        <v>0</v>
      </c>
      <c r="Q1349" s="16">
        <v>0</v>
      </c>
      <c r="R1349" s="16">
        <v>0</v>
      </c>
      <c r="S1349" s="16">
        <f t="shared" si="788"/>
        <v>0</v>
      </c>
      <c r="T1349" s="16">
        <v>0</v>
      </c>
      <c r="U1349" s="16">
        <v>0</v>
      </c>
      <c r="V1349" s="16">
        <f t="shared" si="789"/>
        <v>0</v>
      </c>
      <c r="W1349" s="16">
        <v>0</v>
      </c>
      <c r="X1349" s="16">
        <v>0</v>
      </c>
      <c r="Y1349" s="2"/>
      <c r="Z1349" s="2"/>
    </row>
    <row r="1350" spans="1:26" ht="31.5" thickTop="1" thickBot="1">
      <c r="A1350" s="13" t="str">
        <f t="shared" si="790"/>
        <v>a</v>
      </c>
      <c r="B1350" s="3" t="s">
        <v>115</v>
      </c>
      <c r="C1350" s="6" t="s">
        <v>147</v>
      </c>
      <c r="D1350" s="14">
        <f>D1364+D1378+D1392</f>
        <v>3287110.04</v>
      </c>
      <c r="E1350" s="14">
        <f t="shared" ref="E1350:X1350" si="791">E1364+E1378+E1392</f>
        <v>3287110.04</v>
      </c>
      <c r="F1350" s="14">
        <f t="shared" si="791"/>
        <v>0</v>
      </c>
      <c r="G1350" s="14">
        <f t="shared" si="791"/>
        <v>4290000</v>
      </c>
      <c r="H1350" s="14">
        <f t="shared" si="791"/>
        <v>4290000</v>
      </c>
      <c r="I1350" s="14">
        <f t="shared" si="791"/>
        <v>0</v>
      </c>
      <c r="J1350" s="14">
        <f t="shared" si="791"/>
        <v>4290000</v>
      </c>
      <c r="K1350" s="14">
        <f t="shared" si="791"/>
        <v>4290000</v>
      </c>
      <c r="L1350" s="14">
        <f t="shared" si="791"/>
        <v>0</v>
      </c>
      <c r="M1350" s="14">
        <f t="shared" ref="M1350:O1350" si="792">M1364+M1378+M1392</f>
        <v>0</v>
      </c>
      <c r="N1350" s="14">
        <f t="shared" si="792"/>
        <v>0</v>
      </c>
      <c r="O1350" s="14">
        <f t="shared" si="792"/>
        <v>0</v>
      </c>
      <c r="P1350" s="14">
        <f t="shared" si="791"/>
        <v>5000000</v>
      </c>
      <c r="Q1350" s="14">
        <f t="shared" si="791"/>
        <v>5000000</v>
      </c>
      <c r="R1350" s="14">
        <f t="shared" si="791"/>
        <v>0</v>
      </c>
      <c r="S1350" s="14">
        <f t="shared" ref="S1350:U1350" si="793">S1364+S1378+S1392</f>
        <v>2790000</v>
      </c>
      <c r="T1350" s="14">
        <f t="shared" si="793"/>
        <v>2790000</v>
      </c>
      <c r="U1350" s="14">
        <f t="shared" si="793"/>
        <v>0</v>
      </c>
      <c r="V1350" s="14">
        <f t="shared" si="791"/>
        <v>2790000</v>
      </c>
      <c r="W1350" s="14">
        <f t="shared" si="791"/>
        <v>2790000</v>
      </c>
      <c r="X1350" s="14">
        <f t="shared" si="791"/>
        <v>0</v>
      </c>
      <c r="Y1350" s="5"/>
      <c r="Z1350" s="5" t="s">
        <v>0</v>
      </c>
    </row>
    <row r="1351" spans="1:26" s="8" customFormat="1" ht="16.5" thickTop="1" thickBot="1">
      <c r="A1351" s="13" t="str">
        <f t="shared" si="790"/>
        <v>b</v>
      </c>
      <c r="B1351" s="3"/>
      <c r="C1351" s="9" t="s">
        <v>12</v>
      </c>
      <c r="D1351" s="15">
        <f t="shared" ref="D1351:X1363" si="794">D1365+D1379+D1393</f>
        <v>0</v>
      </c>
      <c r="E1351" s="15">
        <f t="shared" si="794"/>
        <v>0</v>
      </c>
      <c r="F1351" s="15">
        <f t="shared" si="794"/>
        <v>0</v>
      </c>
      <c r="G1351" s="15">
        <f t="shared" si="794"/>
        <v>0</v>
      </c>
      <c r="H1351" s="15">
        <f t="shared" si="794"/>
        <v>0</v>
      </c>
      <c r="I1351" s="15">
        <f t="shared" si="794"/>
        <v>0</v>
      </c>
      <c r="J1351" s="15">
        <f t="shared" si="794"/>
        <v>0</v>
      </c>
      <c r="K1351" s="15">
        <f t="shared" si="794"/>
        <v>0</v>
      </c>
      <c r="L1351" s="15">
        <f t="shared" si="794"/>
        <v>0</v>
      </c>
      <c r="M1351" s="15">
        <f t="shared" ref="M1351:O1351" si="795">M1365+M1379+M1393</f>
        <v>0</v>
      </c>
      <c r="N1351" s="15">
        <f t="shared" si="795"/>
        <v>0</v>
      </c>
      <c r="O1351" s="15">
        <f t="shared" si="795"/>
        <v>0</v>
      </c>
      <c r="P1351" s="15">
        <f t="shared" si="794"/>
        <v>0</v>
      </c>
      <c r="Q1351" s="15">
        <f t="shared" si="794"/>
        <v>0</v>
      </c>
      <c r="R1351" s="15">
        <f t="shared" si="794"/>
        <v>0</v>
      </c>
      <c r="S1351" s="15">
        <f t="shared" ref="S1351:U1351" si="796">S1365+S1379+S1393</f>
        <v>0</v>
      </c>
      <c r="T1351" s="15">
        <f t="shared" si="796"/>
        <v>0</v>
      </c>
      <c r="U1351" s="15">
        <f t="shared" si="796"/>
        <v>0</v>
      </c>
      <c r="V1351" s="15">
        <f t="shared" si="794"/>
        <v>0</v>
      </c>
      <c r="W1351" s="15">
        <f t="shared" si="794"/>
        <v>0</v>
      </c>
      <c r="X1351" s="15">
        <f t="shared" si="794"/>
        <v>0</v>
      </c>
      <c r="Y1351" s="5"/>
      <c r="Z1351" s="5"/>
    </row>
    <row r="1352" spans="1:26" ht="16.5" thickTop="1" thickBot="1">
      <c r="A1352" s="13" t="str">
        <f t="shared" si="790"/>
        <v>a</v>
      </c>
      <c r="B1352" s="3" t="s">
        <v>0</v>
      </c>
      <c r="C1352" s="9" t="s">
        <v>13</v>
      </c>
      <c r="D1352" s="15">
        <f t="shared" si="794"/>
        <v>61</v>
      </c>
      <c r="E1352" s="15">
        <f t="shared" si="794"/>
        <v>61</v>
      </c>
      <c r="F1352" s="15">
        <f t="shared" si="794"/>
        <v>0</v>
      </c>
      <c r="G1352" s="15">
        <f t="shared" si="794"/>
        <v>91</v>
      </c>
      <c r="H1352" s="15">
        <f t="shared" si="794"/>
        <v>91</v>
      </c>
      <c r="I1352" s="15">
        <f t="shared" si="794"/>
        <v>0</v>
      </c>
      <c r="J1352" s="15">
        <f t="shared" si="794"/>
        <v>51</v>
      </c>
      <c r="K1352" s="15">
        <f t="shared" si="794"/>
        <v>51</v>
      </c>
      <c r="L1352" s="15">
        <f t="shared" si="794"/>
        <v>0</v>
      </c>
      <c r="M1352" s="15">
        <f t="shared" ref="M1352:O1352" si="797">M1366+M1380+M1394</f>
        <v>0</v>
      </c>
      <c r="N1352" s="15">
        <f t="shared" si="797"/>
        <v>0</v>
      </c>
      <c r="O1352" s="15">
        <f t="shared" si="797"/>
        <v>0</v>
      </c>
      <c r="P1352" s="15">
        <f t="shared" si="794"/>
        <v>51</v>
      </c>
      <c r="Q1352" s="15">
        <f t="shared" si="794"/>
        <v>51</v>
      </c>
      <c r="R1352" s="15">
        <f t="shared" si="794"/>
        <v>0</v>
      </c>
      <c r="S1352" s="15">
        <f t="shared" ref="S1352:U1352" si="798">S1366+S1380+S1394</f>
        <v>51</v>
      </c>
      <c r="T1352" s="15">
        <f t="shared" si="798"/>
        <v>51</v>
      </c>
      <c r="U1352" s="15">
        <f t="shared" si="798"/>
        <v>0</v>
      </c>
      <c r="V1352" s="15">
        <f t="shared" si="794"/>
        <v>0</v>
      </c>
      <c r="W1352" s="15">
        <f t="shared" si="794"/>
        <v>0</v>
      </c>
      <c r="X1352" s="15">
        <f t="shared" si="794"/>
        <v>0</v>
      </c>
      <c r="Y1352" s="2"/>
      <c r="Z1352" s="2"/>
    </row>
    <row r="1353" spans="1:26" ht="16.5" thickTop="1" thickBot="1">
      <c r="A1353" s="13" t="str">
        <f t="shared" si="790"/>
        <v>a</v>
      </c>
      <c r="B1353" s="3" t="s">
        <v>0</v>
      </c>
      <c r="C1353" s="10" t="s">
        <v>14</v>
      </c>
      <c r="D1353" s="16">
        <f t="shared" si="794"/>
        <v>3228230.04</v>
      </c>
      <c r="E1353" s="16">
        <f t="shared" si="794"/>
        <v>3228230.04</v>
      </c>
      <c r="F1353" s="16">
        <f t="shared" si="794"/>
        <v>0</v>
      </c>
      <c r="G1353" s="16">
        <f t="shared" si="794"/>
        <v>4290000</v>
      </c>
      <c r="H1353" s="16">
        <f t="shared" si="794"/>
        <v>4290000</v>
      </c>
      <c r="I1353" s="16">
        <f t="shared" si="794"/>
        <v>0</v>
      </c>
      <c r="J1353" s="16">
        <f t="shared" si="794"/>
        <v>4274500</v>
      </c>
      <c r="K1353" s="16">
        <f t="shared" si="794"/>
        <v>4274500</v>
      </c>
      <c r="L1353" s="16">
        <f t="shared" si="794"/>
        <v>0</v>
      </c>
      <c r="M1353" s="16">
        <f t="shared" ref="M1353:O1353" si="799">M1367+M1381+M1395</f>
        <v>0</v>
      </c>
      <c r="N1353" s="16">
        <f t="shared" si="799"/>
        <v>0</v>
      </c>
      <c r="O1353" s="16">
        <f t="shared" si="799"/>
        <v>0</v>
      </c>
      <c r="P1353" s="16">
        <f t="shared" si="794"/>
        <v>2790000</v>
      </c>
      <c r="Q1353" s="16">
        <f t="shared" si="794"/>
        <v>2790000</v>
      </c>
      <c r="R1353" s="16">
        <f t="shared" si="794"/>
        <v>0</v>
      </c>
      <c r="S1353" s="16">
        <f t="shared" ref="S1353:U1353" si="800">S1367+S1381+S1395</f>
        <v>2790000</v>
      </c>
      <c r="T1353" s="16">
        <f t="shared" si="800"/>
        <v>2790000</v>
      </c>
      <c r="U1353" s="16">
        <f t="shared" si="800"/>
        <v>0</v>
      </c>
      <c r="V1353" s="16">
        <f t="shared" si="794"/>
        <v>2790000</v>
      </c>
      <c r="W1353" s="16">
        <f t="shared" si="794"/>
        <v>2790000</v>
      </c>
      <c r="X1353" s="16">
        <f t="shared" si="794"/>
        <v>0</v>
      </c>
      <c r="Y1353" s="2"/>
      <c r="Z1353" s="2"/>
    </row>
    <row r="1354" spans="1:26" s="8" customFormat="1" ht="16.5" thickTop="1" thickBot="1">
      <c r="A1354" s="13" t="str">
        <f t="shared" si="790"/>
        <v>b</v>
      </c>
      <c r="B1354" s="3"/>
      <c r="C1354" s="4" t="s">
        <v>182</v>
      </c>
      <c r="D1354" s="17">
        <f t="shared" si="794"/>
        <v>0</v>
      </c>
      <c r="E1354" s="17">
        <f t="shared" si="794"/>
        <v>0</v>
      </c>
      <c r="F1354" s="17">
        <f t="shared" si="794"/>
        <v>0</v>
      </c>
      <c r="G1354" s="17">
        <f t="shared" si="794"/>
        <v>0</v>
      </c>
      <c r="H1354" s="17">
        <f t="shared" si="794"/>
        <v>0</v>
      </c>
      <c r="I1354" s="17">
        <f t="shared" si="794"/>
        <v>0</v>
      </c>
      <c r="J1354" s="17">
        <f t="shared" si="794"/>
        <v>0</v>
      </c>
      <c r="K1354" s="17">
        <f t="shared" si="794"/>
        <v>0</v>
      </c>
      <c r="L1354" s="17">
        <f t="shared" si="794"/>
        <v>0</v>
      </c>
      <c r="M1354" s="17">
        <f t="shared" ref="M1354:O1354" si="801">M1368+M1382+M1396</f>
        <v>0</v>
      </c>
      <c r="N1354" s="17">
        <f t="shared" si="801"/>
        <v>0</v>
      </c>
      <c r="O1354" s="17">
        <f t="shared" si="801"/>
        <v>0</v>
      </c>
      <c r="P1354" s="17">
        <f t="shared" si="794"/>
        <v>0</v>
      </c>
      <c r="Q1354" s="17">
        <f t="shared" si="794"/>
        <v>0</v>
      </c>
      <c r="R1354" s="17">
        <f t="shared" si="794"/>
        <v>0</v>
      </c>
      <c r="S1354" s="17">
        <f t="shared" ref="S1354:U1354" si="802">S1368+S1382+S1396</f>
        <v>0</v>
      </c>
      <c r="T1354" s="17">
        <f t="shared" si="802"/>
        <v>0</v>
      </c>
      <c r="U1354" s="17">
        <f t="shared" si="802"/>
        <v>0</v>
      </c>
      <c r="V1354" s="17">
        <f t="shared" si="794"/>
        <v>0</v>
      </c>
      <c r="W1354" s="17">
        <f t="shared" si="794"/>
        <v>0</v>
      </c>
      <c r="X1354" s="17">
        <f t="shared" si="794"/>
        <v>0</v>
      </c>
      <c r="Y1354" s="2"/>
      <c r="Z1354" s="2"/>
    </row>
    <row r="1355" spans="1:26" ht="16.5" thickTop="1" thickBot="1">
      <c r="A1355" s="13" t="str">
        <f t="shared" si="790"/>
        <v>a</v>
      </c>
      <c r="B1355" s="3" t="s">
        <v>0</v>
      </c>
      <c r="C1355" s="4" t="s">
        <v>133</v>
      </c>
      <c r="D1355" s="17">
        <f t="shared" si="794"/>
        <v>1102421.4300000002</v>
      </c>
      <c r="E1355" s="17">
        <f t="shared" si="794"/>
        <v>1102421.4300000002</v>
      </c>
      <c r="F1355" s="17">
        <f t="shared" si="794"/>
        <v>0</v>
      </c>
      <c r="G1355" s="17">
        <f t="shared" si="794"/>
        <v>2150000</v>
      </c>
      <c r="H1355" s="17">
        <f t="shared" si="794"/>
        <v>2150000</v>
      </c>
      <c r="I1355" s="17">
        <f t="shared" si="794"/>
        <v>0</v>
      </c>
      <c r="J1355" s="17">
        <f t="shared" si="794"/>
        <v>2108500</v>
      </c>
      <c r="K1355" s="17">
        <f t="shared" si="794"/>
        <v>2108500</v>
      </c>
      <c r="L1355" s="17">
        <f t="shared" si="794"/>
        <v>0</v>
      </c>
      <c r="M1355" s="17">
        <f t="shared" ref="M1355:O1355" si="803">M1369+M1383+M1397</f>
        <v>0</v>
      </c>
      <c r="N1355" s="17">
        <f t="shared" si="803"/>
        <v>0</v>
      </c>
      <c r="O1355" s="17">
        <f t="shared" si="803"/>
        <v>0</v>
      </c>
      <c r="P1355" s="17">
        <f t="shared" si="794"/>
        <v>680000</v>
      </c>
      <c r="Q1355" s="17">
        <f t="shared" si="794"/>
        <v>680000</v>
      </c>
      <c r="R1355" s="17">
        <f t="shared" si="794"/>
        <v>0</v>
      </c>
      <c r="S1355" s="17">
        <f t="shared" ref="S1355:U1355" si="804">S1369+S1383+S1397</f>
        <v>680000</v>
      </c>
      <c r="T1355" s="17">
        <f t="shared" si="804"/>
        <v>680000</v>
      </c>
      <c r="U1355" s="17">
        <f t="shared" si="804"/>
        <v>0</v>
      </c>
      <c r="V1355" s="17">
        <f t="shared" si="794"/>
        <v>680000</v>
      </c>
      <c r="W1355" s="17">
        <f t="shared" si="794"/>
        <v>680000</v>
      </c>
      <c r="X1355" s="17">
        <f t="shared" si="794"/>
        <v>0</v>
      </c>
      <c r="Y1355" s="2"/>
      <c r="Z1355" s="2"/>
    </row>
    <row r="1356" spans="1:26" s="8" customFormat="1" ht="16.5" thickTop="1" thickBot="1">
      <c r="A1356" s="13" t="str">
        <f t="shared" si="790"/>
        <v>b</v>
      </c>
      <c r="B1356" s="3"/>
      <c r="C1356" s="4" t="s">
        <v>132</v>
      </c>
      <c r="D1356" s="17">
        <f t="shared" si="794"/>
        <v>0</v>
      </c>
      <c r="E1356" s="17">
        <f t="shared" si="794"/>
        <v>0</v>
      </c>
      <c r="F1356" s="17">
        <f t="shared" si="794"/>
        <v>0</v>
      </c>
      <c r="G1356" s="17">
        <f t="shared" si="794"/>
        <v>0</v>
      </c>
      <c r="H1356" s="17">
        <f t="shared" si="794"/>
        <v>0</v>
      </c>
      <c r="I1356" s="17">
        <f t="shared" si="794"/>
        <v>0</v>
      </c>
      <c r="J1356" s="17">
        <f t="shared" si="794"/>
        <v>0</v>
      </c>
      <c r="K1356" s="17">
        <f t="shared" si="794"/>
        <v>0</v>
      </c>
      <c r="L1356" s="17">
        <f t="shared" si="794"/>
        <v>0</v>
      </c>
      <c r="M1356" s="17">
        <f t="shared" ref="M1356:O1356" si="805">M1370+M1384+M1398</f>
        <v>0</v>
      </c>
      <c r="N1356" s="17">
        <f t="shared" si="805"/>
        <v>0</v>
      </c>
      <c r="O1356" s="17">
        <f t="shared" si="805"/>
        <v>0</v>
      </c>
      <c r="P1356" s="17">
        <f t="shared" si="794"/>
        <v>0</v>
      </c>
      <c r="Q1356" s="17">
        <f t="shared" si="794"/>
        <v>0</v>
      </c>
      <c r="R1356" s="17">
        <f t="shared" si="794"/>
        <v>0</v>
      </c>
      <c r="S1356" s="17">
        <f t="shared" ref="S1356:U1356" si="806">S1370+S1384+S1398</f>
        <v>0</v>
      </c>
      <c r="T1356" s="17">
        <f t="shared" si="806"/>
        <v>0</v>
      </c>
      <c r="U1356" s="17">
        <f t="shared" si="806"/>
        <v>0</v>
      </c>
      <c r="V1356" s="17">
        <f t="shared" si="794"/>
        <v>0</v>
      </c>
      <c r="W1356" s="17">
        <f t="shared" si="794"/>
        <v>0</v>
      </c>
      <c r="X1356" s="17">
        <f t="shared" si="794"/>
        <v>0</v>
      </c>
      <c r="Y1356" s="2"/>
      <c r="Z1356" s="2"/>
    </row>
    <row r="1357" spans="1:26" s="8" customFormat="1" ht="16.5" thickTop="1" thickBot="1">
      <c r="A1357" s="13" t="str">
        <f t="shared" si="790"/>
        <v>b</v>
      </c>
      <c r="B1357" s="3"/>
      <c r="C1357" s="4" t="s">
        <v>148</v>
      </c>
      <c r="D1357" s="17">
        <f t="shared" si="794"/>
        <v>0</v>
      </c>
      <c r="E1357" s="17">
        <f t="shared" si="794"/>
        <v>0</v>
      </c>
      <c r="F1357" s="17">
        <f t="shared" si="794"/>
        <v>0</v>
      </c>
      <c r="G1357" s="17">
        <f t="shared" si="794"/>
        <v>0</v>
      </c>
      <c r="H1357" s="17">
        <f t="shared" si="794"/>
        <v>0</v>
      </c>
      <c r="I1357" s="17">
        <f t="shared" si="794"/>
        <v>0</v>
      </c>
      <c r="J1357" s="17">
        <f t="shared" si="794"/>
        <v>0</v>
      </c>
      <c r="K1357" s="17">
        <f t="shared" si="794"/>
        <v>0</v>
      </c>
      <c r="L1357" s="17">
        <f t="shared" si="794"/>
        <v>0</v>
      </c>
      <c r="M1357" s="17">
        <f t="shared" ref="M1357:O1357" si="807">M1371+M1385+M1399</f>
        <v>0</v>
      </c>
      <c r="N1357" s="17">
        <f t="shared" si="807"/>
        <v>0</v>
      </c>
      <c r="O1357" s="17">
        <f t="shared" si="807"/>
        <v>0</v>
      </c>
      <c r="P1357" s="17">
        <f t="shared" si="794"/>
        <v>0</v>
      </c>
      <c r="Q1357" s="17">
        <f t="shared" si="794"/>
        <v>0</v>
      </c>
      <c r="R1357" s="17">
        <f t="shared" si="794"/>
        <v>0</v>
      </c>
      <c r="S1357" s="17">
        <f t="shared" ref="S1357:U1357" si="808">S1371+S1385+S1399</f>
        <v>0</v>
      </c>
      <c r="T1357" s="17">
        <f t="shared" si="808"/>
        <v>0</v>
      </c>
      <c r="U1357" s="17">
        <f t="shared" si="808"/>
        <v>0</v>
      </c>
      <c r="V1357" s="17">
        <f t="shared" si="794"/>
        <v>0</v>
      </c>
      <c r="W1357" s="17">
        <f t="shared" si="794"/>
        <v>0</v>
      </c>
      <c r="X1357" s="17">
        <f t="shared" si="794"/>
        <v>0</v>
      </c>
      <c r="Y1357" s="2"/>
      <c r="Z1357" s="2"/>
    </row>
    <row r="1358" spans="1:26" ht="16.5" thickTop="1" thickBot="1">
      <c r="A1358" s="13" t="str">
        <f t="shared" si="790"/>
        <v>a</v>
      </c>
      <c r="B1358" s="3" t="s">
        <v>0</v>
      </c>
      <c r="C1358" s="4" t="s">
        <v>134</v>
      </c>
      <c r="D1358" s="17">
        <f t="shared" si="794"/>
        <v>25929.27</v>
      </c>
      <c r="E1358" s="17">
        <f t="shared" si="794"/>
        <v>25929.27</v>
      </c>
      <c r="F1358" s="17">
        <f t="shared" si="794"/>
        <v>0</v>
      </c>
      <c r="G1358" s="17">
        <f t="shared" si="794"/>
        <v>0</v>
      </c>
      <c r="H1358" s="17">
        <f t="shared" si="794"/>
        <v>0</v>
      </c>
      <c r="I1358" s="17">
        <f t="shared" si="794"/>
        <v>0</v>
      </c>
      <c r="J1358" s="17">
        <f t="shared" si="794"/>
        <v>26000</v>
      </c>
      <c r="K1358" s="17">
        <f t="shared" si="794"/>
        <v>26000</v>
      </c>
      <c r="L1358" s="17">
        <f t="shared" si="794"/>
        <v>0</v>
      </c>
      <c r="M1358" s="17">
        <f t="shared" ref="M1358:O1358" si="809">M1372+M1386+M1400</f>
        <v>0</v>
      </c>
      <c r="N1358" s="17">
        <f t="shared" si="809"/>
        <v>0</v>
      </c>
      <c r="O1358" s="17">
        <f t="shared" si="809"/>
        <v>0</v>
      </c>
      <c r="P1358" s="17">
        <f t="shared" si="794"/>
        <v>0</v>
      </c>
      <c r="Q1358" s="17">
        <f t="shared" si="794"/>
        <v>0</v>
      </c>
      <c r="R1358" s="17">
        <f t="shared" si="794"/>
        <v>0</v>
      </c>
      <c r="S1358" s="17">
        <f t="shared" ref="S1358:U1358" si="810">S1372+S1386+S1400</f>
        <v>0</v>
      </c>
      <c r="T1358" s="17">
        <f t="shared" si="810"/>
        <v>0</v>
      </c>
      <c r="U1358" s="17">
        <f t="shared" si="810"/>
        <v>0</v>
      </c>
      <c r="V1358" s="17">
        <f t="shared" si="794"/>
        <v>0</v>
      </c>
      <c r="W1358" s="17">
        <f t="shared" si="794"/>
        <v>0</v>
      </c>
      <c r="X1358" s="17">
        <f t="shared" si="794"/>
        <v>0</v>
      </c>
      <c r="Y1358" s="2"/>
      <c r="Z1358" s="2"/>
    </row>
    <row r="1359" spans="1:26" ht="16.5" thickTop="1" thickBot="1">
      <c r="A1359" s="13" t="str">
        <f t="shared" si="790"/>
        <v>a</v>
      </c>
      <c r="B1359" s="3" t="s">
        <v>0</v>
      </c>
      <c r="C1359" s="4" t="s">
        <v>129</v>
      </c>
      <c r="D1359" s="17">
        <f t="shared" si="794"/>
        <v>2099879.34</v>
      </c>
      <c r="E1359" s="17">
        <f t="shared" si="794"/>
        <v>2099879.34</v>
      </c>
      <c r="F1359" s="17">
        <f t="shared" si="794"/>
        <v>0</v>
      </c>
      <c r="G1359" s="17">
        <f t="shared" si="794"/>
        <v>2140000</v>
      </c>
      <c r="H1359" s="17">
        <f t="shared" si="794"/>
        <v>2140000</v>
      </c>
      <c r="I1359" s="17">
        <f t="shared" si="794"/>
        <v>0</v>
      </c>
      <c r="J1359" s="17">
        <f t="shared" si="794"/>
        <v>2140000</v>
      </c>
      <c r="K1359" s="17">
        <f t="shared" si="794"/>
        <v>2140000</v>
      </c>
      <c r="L1359" s="17">
        <f t="shared" si="794"/>
        <v>0</v>
      </c>
      <c r="M1359" s="17">
        <f t="shared" ref="M1359:O1359" si="811">M1373+M1387+M1401</f>
        <v>0</v>
      </c>
      <c r="N1359" s="17">
        <f t="shared" si="811"/>
        <v>0</v>
      </c>
      <c r="O1359" s="17">
        <f t="shared" si="811"/>
        <v>0</v>
      </c>
      <c r="P1359" s="17">
        <f t="shared" si="794"/>
        <v>2110000</v>
      </c>
      <c r="Q1359" s="17">
        <f t="shared" si="794"/>
        <v>2110000</v>
      </c>
      <c r="R1359" s="17">
        <f t="shared" si="794"/>
        <v>0</v>
      </c>
      <c r="S1359" s="17">
        <f t="shared" ref="S1359:U1359" si="812">S1373+S1387+S1401</f>
        <v>2110000</v>
      </c>
      <c r="T1359" s="17">
        <f t="shared" si="812"/>
        <v>2110000</v>
      </c>
      <c r="U1359" s="17">
        <f t="shared" si="812"/>
        <v>0</v>
      </c>
      <c r="V1359" s="17">
        <f t="shared" si="794"/>
        <v>2110000</v>
      </c>
      <c r="W1359" s="17">
        <f t="shared" si="794"/>
        <v>2110000</v>
      </c>
      <c r="X1359" s="17">
        <f t="shared" si="794"/>
        <v>0</v>
      </c>
      <c r="Y1359" s="2"/>
      <c r="Z1359" s="2"/>
    </row>
    <row r="1360" spans="1:26" ht="27" thickTop="1" thickBot="1">
      <c r="A1360" s="13" t="str">
        <f t="shared" si="790"/>
        <v>a</v>
      </c>
      <c r="B1360" s="3" t="s">
        <v>0</v>
      </c>
      <c r="C1360" s="11" t="s">
        <v>15</v>
      </c>
      <c r="D1360" s="19">
        <f t="shared" si="794"/>
        <v>2099879.34</v>
      </c>
      <c r="E1360" s="19">
        <f t="shared" si="794"/>
        <v>2099879.34</v>
      </c>
      <c r="F1360" s="19">
        <f t="shared" si="794"/>
        <v>0</v>
      </c>
      <c r="G1360" s="19">
        <f t="shared" si="794"/>
        <v>2140000</v>
      </c>
      <c r="H1360" s="19">
        <f t="shared" si="794"/>
        <v>2140000</v>
      </c>
      <c r="I1360" s="19">
        <f t="shared" si="794"/>
        <v>0</v>
      </c>
      <c r="J1360" s="19">
        <f t="shared" si="794"/>
        <v>2140000</v>
      </c>
      <c r="K1360" s="19">
        <f t="shared" si="794"/>
        <v>2140000</v>
      </c>
      <c r="L1360" s="19">
        <f t="shared" si="794"/>
        <v>0</v>
      </c>
      <c r="M1360" s="19">
        <f t="shared" ref="M1360:O1360" si="813">M1374+M1388+M1402</f>
        <v>0</v>
      </c>
      <c r="N1360" s="19">
        <f t="shared" si="813"/>
        <v>0</v>
      </c>
      <c r="O1360" s="19">
        <f t="shared" si="813"/>
        <v>0</v>
      </c>
      <c r="P1360" s="19">
        <f t="shared" si="794"/>
        <v>2110000</v>
      </c>
      <c r="Q1360" s="19">
        <f t="shared" si="794"/>
        <v>2110000</v>
      </c>
      <c r="R1360" s="19">
        <f t="shared" si="794"/>
        <v>0</v>
      </c>
      <c r="S1360" s="19">
        <f t="shared" ref="S1360:U1360" si="814">S1374+S1388+S1402</f>
        <v>2110000</v>
      </c>
      <c r="T1360" s="19">
        <f t="shared" si="814"/>
        <v>2110000</v>
      </c>
      <c r="U1360" s="19">
        <f t="shared" si="814"/>
        <v>0</v>
      </c>
      <c r="V1360" s="19">
        <f t="shared" si="794"/>
        <v>2110000</v>
      </c>
      <c r="W1360" s="19">
        <f t="shared" si="794"/>
        <v>2110000</v>
      </c>
      <c r="X1360" s="19">
        <f t="shared" si="794"/>
        <v>0</v>
      </c>
      <c r="Y1360" s="2"/>
      <c r="Z1360" s="2"/>
    </row>
    <row r="1361" spans="1:26" s="8" customFormat="1" ht="27" thickTop="1" thickBot="1">
      <c r="A1361" s="13" t="str">
        <f t="shared" si="790"/>
        <v>b</v>
      </c>
      <c r="B1361" s="3"/>
      <c r="C1361" s="11" t="s">
        <v>16</v>
      </c>
      <c r="D1361" s="19">
        <f t="shared" si="794"/>
        <v>0</v>
      </c>
      <c r="E1361" s="19">
        <f t="shared" si="794"/>
        <v>0</v>
      </c>
      <c r="F1361" s="19">
        <f t="shared" si="794"/>
        <v>0</v>
      </c>
      <c r="G1361" s="19">
        <f t="shared" si="794"/>
        <v>0</v>
      </c>
      <c r="H1361" s="19">
        <f t="shared" si="794"/>
        <v>0</v>
      </c>
      <c r="I1361" s="19">
        <f t="shared" si="794"/>
        <v>0</v>
      </c>
      <c r="J1361" s="19">
        <f t="shared" si="794"/>
        <v>0</v>
      </c>
      <c r="K1361" s="19">
        <f t="shared" si="794"/>
        <v>0</v>
      </c>
      <c r="L1361" s="19">
        <f t="shared" si="794"/>
        <v>0</v>
      </c>
      <c r="M1361" s="19">
        <f t="shared" ref="M1361:O1361" si="815">M1375+M1389+M1403</f>
        <v>0</v>
      </c>
      <c r="N1361" s="19">
        <f t="shared" si="815"/>
        <v>0</v>
      </c>
      <c r="O1361" s="19">
        <f t="shared" si="815"/>
        <v>0</v>
      </c>
      <c r="P1361" s="19">
        <f t="shared" si="794"/>
        <v>0</v>
      </c>
      <c r="Q1361" s="19">
        <f t="shared" si="794"/>
        <v>0</v>
      </c>
      <c r="R1361" s="19">
        <f t="shared" si="794"/>
        <v>0</v>
      </c>
      <c r="S1361" s="19">
        <f t="shared" ref="S1361:U1361" si="816">S1375+S1389+S1403</f>
        <v>0</v>
      </c>
      <c r="T1361" s="19">
        <f t="shared" si="816"/>
        <v>0</v>
      </c>
      <c r="U1361" s="19">
        <f t="shared" si="816"/>
        <v>0</v>
      </c>
      <c r="V1361" s="19">
        <f t="shared" si="794"/>
        <v>0</v>
      </c>
      <c r="W1361" s="19">
        <f t="shared" si="794"/>
        <v>0</v>
      </c>
      <c r="X1361" s="19">
        <f t="shared" si="794"/>
        <v>0</v>
      </c>
      <c r="Y1361" s="2"/>
      <c r="Z1361" s="2"/>
    </row>
    <row r="1362" spans="1:26" ht="16.5" thickTop="1" thickBot="1">
      <c r="A1362" s="13" t="str">
        <f t="shared" si="790"/>
        <v>a</v>
      </c>
      <c r="B1362" s="3" t="s">
        <v>0</v>
      </c>
      <c r="C1362" s="10" t="s">
        <v>17</v>
      </c>
      <c r="D1362" s="16">
        <f t="shared" si="794"/>
        <v>58880</v>
      </c>
      <c r="E1362" s="16">
        <f t="shared" si="794"/>
        <v>58880</v>
      </c>
      <c r="F1362" s="16">
        <f t="shared" si="794"/>
        <v>0</v>
      </c>
      <c r="G1362" s="16">
        <f t="shared" si="794"/>
        <v>0</v>
      </c>
      <c r="H1362" s="16">
        <f t="shared" si="794"/>
        <v>0</v>
      </c>
      <c r="I1362" s="16">
        <f t="shared" si="794"/>
        <v>0</v>
      </c>
      <c r="J1362" s="16">
        <f t="shared" si="794"/>
        <v>15500</v>
      </c>
      <c r="K1362" s="16">
        <f t="shared" si="794"/>
        <v>15500</v>
      </c>
      <c r="L1362" s="16">
        <f t="shared" si="794"/>
        <v>0</v>
      </c>
      <c r="M1362" s="16">
        <f t="shared" ref="M1362:O1362" si="817">M1376+M1390+M1404</f>
        <v>0</v>
      </c>
      <c r="N1362" s="16">
        <f t="shared" si="817"/>
        <v>0</v>
      </c>
      <c r="O1362" s="16">
        <f t="shared" si="817"/>
        <v>0</v>
      </c>
      <c r="P1362" s="16">
        <f t="shared" si="794"/>
        <v>0</v>
      </c>
      <c r="Q1362" s="16">
        <f t="shared" si="794"/>
        <v>0</v>
      </c>
      <c r="R1362" s="16">
        <f t="shared" si="794"/>
        <v>0</v>
      </c>
      <c r="S1362" s="16">
        <f t="shared" ref="S1362:U1362" si="818">S1376+S1390+S1404</f>
        <v>0</v>
      </c>
      <c r="T1362" s="16">
        <f t="shared" si="818"/>
        <v>0</v>
      </c>
      <c r="U1362" s="16">
        <f t="shared" si="818"/>
        <v>0</v>
      </c>
      <c r="V1362" s="16">
        <f t="shared" si="794"/>
        <v>0</v>
      </c>
      <c r="W1362" s="16">
        <f t="shared" si="794"/>
        <v>0</v>
      </c>
      <c r="X1362" s="16">
        <f t="shared" si="794"/>
        <v>0</v>
      </c>
      <c r="Y1362" s="2"/>
      <c r="Z1362" s="2"/>
    </row>
    <row r="1363" spans="1:26" s="8" customFormat="1" ht="16.5" thickTop="1" thickBot="1">
      <c r="A1363" s="13" t="str">
        <f t="shared" si="790"/>
        <v>b</v>
      </c>
      <c r="B1363" s="3"/>
      <c r="C1363" s="10" t="s">
        <v>18</v>
      </c>
      <c r="D1363" s="16">
        <f t="shared" si="794"/>
        <v>0</v>
      </c>
      <c r="E1363" s="16">
        <f t="shared" si="794"/>
        <v>0</v>
      </c>
      <c r="F1363" s="16">
        <f t="shared" si="794"/>
        <v>0</v>
      </c>
      <c r="G1363" s="16">
        <f t="shared" si="794"/>
        <v>0</v>
      </c>
      <c r="H1363" s="16">
        <f t="shared" si="794"/>
        <v>0</v>
      </c>
      <c r="I1363" s="16">
        <f t="shared" si="794"/>
        <v>0</v>
      </c>
      <c r="J1363" s="16">
        <f t="shared" si="794"/>
        <v>0</v>
      </c>
      <c r="K1363" s="16">
        <f t="shared" si="794"/>
        <v>0</v>
      </c>
      <c r="L1363" s="16">
        <f t="shared" si="794"/>
        <v>0</v>
      </c>
      <c r="M1363" s="16">
        <f t="shared" ref="M1363:O1363" si="819">M1377+M1391+M1405</f>
        <v>0</v>
      </c>
      <c r="N1363" s="16">
        <f t="shared" si="819"/>
        <v>0</v>
      </c>
      <c r="O1363" s="16">
        <f t="shared" si="819"/>
        <v>0</v>
      </c>
      <c r="P1363" s="16">
        <f t="shared" si="794"/>
        <v>0</v>
      </c>
      <c r="Q1363" s="16">
        <f t="shared" si="794"/>
        <v>0</v>
      </c>
      <c r="R1363" s="16">
        <f t="shared" si="794"/>
        <v>0</v>
      </c>
      <c r="S1363" s="16">
        <f t="shared" ref="S1363:U1363" si="820">S1377+S1391+S1405</f>
        <v>0</v>
      </c>
      <c r="T1363" s="16">
        <f t="shared" si="820"/>
        <v>0</v>
      </c>
      <c r="U1363" s="16">
        <f t="shared" si="820"/>
        <v>0</v>
      </c>
      <c r="V1363" s="16">
        <f t="shared" si="794"/>
        <v>0</v>
      </c>
      <c r="W1363" s="16">
        <f t="shared" si="794"/>
        <v>0</v>
      </c>
      <c r="X1363" s="16">
        <f t="shared" si="794"/>
        <v>0</v>
      </c>
      <c r="Y1363" s="2"/>
      <c r="Z1363" s="2"/>
    </row>
    <row r="1364" spans="1:26" ht="31.5" thickTop="1" thickBot="1">
      <c r="A1364" s="13" t="str">
        <f t="shared" si="790"/>
        <v>a</v>
      </c>
      <c r="B1364" s="3" t="s">
        <v>116</v>
      </c>
      <c r="C1364" s="6" t="s">
        <v>146</v>
      </c>
      <c r="D1364" s="14">
        <f t="shared" ref="D1364:D1405" si="821">E1364+F1364</f>
        <v>479212.62000000005</v>
      </c>
      <c r="E1364" s="14">
        <f>E1367+E1376+E1377</f>
        <v>479212.62000000005</v>
      </c>
      <c r="F1364" s="14">
        <f>F1367+F1376+F1377</f>
        <v>0</v>
      </c>
      <c r="G1364" s="14">
        <f t="shared" ref="G1364:G1405" si="822">H1364+I1364</f>
        <v>700000</v>
      </c>
      <c r="H1364" s="14">
        <f>H1367+H1376+H1377</f>
        <v>700000</v>
      </c>
      <c r="I1364" s="14">
        <f>I1367+I1376+I1377</f>
        <v>0</v>
      </c>
      <c r="J1364" s="14">
        <f t="shared" ref="J1364:J1405" si="823">K1364+L1364</f>
        <v>700000</v>
      </c>
      <c r="K1364" s="14">
        <f>K1367+K1376+K1377</f>
        <v>700000</v>
      </c>
      <c r="L1364" s="14">
        <f>L1367+L1376+L1377</f>
        <v>0</v>
      </c>
      <c r="M1364" s="14">
        <f t="shared" ref="M1364:M1405" si="824">N1364+O1364</f>
        <v>0</v>
      </c>
      <c r="N1364" s="14">
        <f>N1367+N1376+N1377</f>
        <v>0</v>
      </c>
      <c r="O1364" s="14">
        <f>O1367+O1376+O1377</f>
        <v>0</v>
      </c>
      <c r="P1364" s="14">
        <f t="shared" ref="P1364:P1405" si="825">Q1364+R1364</f>
        <v>700000</v>
      </c>
      <c r="Q1364" s="14">
        <f>Q1367+Q1376+Q1377</f>
        <v>700000</v>
      </c>
      <c r="R1364" s="14">
        <f>R1367+R1376+R1377</f>
        <v>0</v>
      </c>
      <c r="S1364" s="14">
        <f t="shared" ref="S1364:S1405" si="826">T1364+U1364</f>
        <v>700000</v>
      </c>
      <c r="T1364" s="14">
        <f>T1367+T1376+T1377</f>
        <v>700000</v>
      </c>
      <c r="U1364" s="14">
        <f>U1367+U1376+U1377</f>
        <v>0</v>
      </c>
      <c r="V1364" s="14">
        <f t="shared" ref="V1364:V1405" si="827">W1364+X1364</f>
        <v>700000</v>
      </c>
      <c r="W1364" s="14">
        <f>W1367+W1376+W1377</f>
        <v>700000</v>
      </c>
      <c r="X1364" s="14">
        <f>X1367+X1376+X1377</f>
        <v>0</v>
      </c>
      <c r="Y1364" s="5" t="s">
        <v>135</v>
      </c>
      <c r="Z1364" s="5" t="s">
        <v>143</v>
      </c>
    </row>
    <row r="1365" spans="1:26" s="8" customFormat="1" ht="16.5" thickTop="1" thickBot="1">
      <c r="A1365" s="13" t="str">
        <f t="shared" si="790"/>
        <v>b</v>
      </c>
      <c r="B1365" s="3"/>
      <c r="C1365" s="9" t="s">
        <v>12</v>
      </c>
      <c r="D1365" s="15">
        <f t="shared" si="821"/>
        <v>0</v>
      </c>
      <c r="E1365" s="15">
        <v>0</v>
      </c>
      <c r="F1365" s="15">
        <v>0</v>
      </c>
      <c r="G1365" s="15">
        <f t="shared" si="822"/>
        <v>0</v>
      </c>
      <c r="H1365" s="15">
        <v>0</v>
      </c>
      <c r="I1365" s="15">
        <v>0</v>
      </c>
      <c r="J1365" s="15">
        <f t="shared" si="823"/>
        <v>0</v>
      </c>
      <c r="K1365" s="15">
        <v>0</v>
      </c>
      <c r="L1365" s="15">
        <v>0</v>
      </c>
      <c r="M1365" s="15">
        <f t="shared" si="824"/>
        <v>0</v>
      </c>
      <c r="N1365" s="15">
        <v>0</v>
      </c>
      <c r="O1365" s="15">
        <v>0</v>
      </c>
      <c r="P1365" s="15">
        <f t="shared" si="825"/>
        <v>0</v>
      </c>
      <c r="Q1365" s="15">
        <v>0</v>
      </c>
      <c r="R1365" s="15">
        <v>0</v>
      </c>
      <c r="S1365" s="15">
        <f t="shared" si="826"/>
        <v>0</v>
      </c>
      <c r="T1365" s="15">
        <v>0</v>
      </c>
      <c r="U1365" s="15">
        <v>0</v>
      </c>
      <c r="V1365" s="15">
        <f t="shared" si="827"/>
        <v>0</v>
      </c>
      <c r="W1365" s="15">
        <v>0</v>
      </c>
      <c r="X1365" s="15">
        <v>0</v>
      </c>
      <c r="Y1365" s="5"/>
      <c r="Z1365" s="5"/>
    </row>
    <row r="1366" spans="1:26" ht="16.5" thickTop="1" thickBot="1">
      <c r="A1366" s="13" t="str">
        <f t="shared" si="790"/>
        <v>a</v>
      </c>
      <c r="B1366" s="3" t="s">
        <v>0</v>
      </c>
      <c r="C1366" s="9" t="s">
        <v>13</v>
      </c>
      <c r="D1366" s="15">
        <f t="shared" si="821"/>
        <v>36</v>
      </c>
      <c r="E1366" s="15">
        <v>36</v>
      </c>
      <c r="F1366" s="15">
        <v>0</v>
      </c>
      <c r="G1366" s="15">
        <f t="shared" si="822"/>
        <v>51</v>
      </c>
      <c r="H1366" s="15">
        <v>51</v>
      </c>
      <c r="I1366" s="15">
        <v>0</v>
      </c>
      <c r="J1366" s="15">
        <f t="shared" si="823"/>
        <v>51</v>
      </c>
      <c r="K1366" s="15">
        <v>51</v>
      </c>
      <c r="L1366" s="15">
        <v>0</v>
      </c>
      <c r="M1366" s="15">
        <f t="shared" si="824"/>
        <v>0</v>
      </c>
      <c r="N1366" s="15">
        <v>0</v>
      </c>
      <c r="O1366" s="15">
        <v>0</v>
      </c>
      <c r="P1366" s="15">
        <f t="shared" si="825"/>
        <v>51</v>
      </c>
      <c r="Q1366" s="15">
        <v>51</v>
      </c>
      <c r="R1366" s="15">
        <v>0</v>
      </c>
      <c r="S1366" s="15">
        <f t="shared" si="826"/>
        <v>51</v>
      </c>
      <c r="T1366" s="15">
        <v>51</v>
      </c>
      <c r="U1366" s="15">
        <v>0</v>
      </c>
      <c r="V1366" s="15">
        <f t="shared" si="827"/>
        <v>0</v>
      </c>
      <c r="W1366" s="15">
        <v>0</v>
      </c>
      <c r="X1366" s="15">
        <v>0</v>
      </c>
      <c r="Y1366" s="2"/>
      <c r="Z1366" s="2"/>
    </row>
    <row r="1367" spans="1:26" ht="16.5" thickTop="1" thickBot="1">
      <c r="A1367" s="13" t="str">
        <f t="shared" si="790"/>
        <v>a</v>
      </c>
      <c r="B1367" s="3" t="s">
        <v>0</v>
      </c>
      <c r="C1367" s="10" t="s">
        <v>14</v>
      </c>
      <c r="D1367" s="16">
        <f t="shared" si="821"/>
        <v>479212.62000000005</v>
      </c>
      <c r="E1367" s="16">
        <f>E1368+E1369+E1370+E1371+E1372+E1373</f>
        <v>479212.62000000005</v>
      </c>
      <c r="F1367" s="16">
        <f>F1368+F1369+F1370+F1371+F1372+F1373</f>
        <v>0</v>
      </c>
      <c r="G1367" s="16">
        <f t="shared" si="822"/>
        <v>700000</v>
      </c>
      <c r="H1367" s="16">
        <f>H1368+H1369+H1370+H1371+H1372+H1373</f>
        <v>700000</v>
      </c>
      <c r="I1367" s="16">
        <f>I1368+I1369+I1370+I1371+I1372+I1373</f>
        <v>0</v>
      </c>
      <c r="J1367" s="16">
        <f t="shared" si="823"/>
        <v>700000</v>
      </c>
      <c r="K1367" s="16">
        <f>K1368+K1369+K1370+K1371+K1372+K1373</f>
        <v>700000</v>
      </c>
      <c r="L1367" s="16">
        <f>L1368+L1369+L1370+L1371+L1372+L1373</f>
        <v>0</v>
      </c>
      <c r="M1367" s="16">
        <f t="shared" si="824"/>
        <v>0</v>
      </c>
      <c r="N1367" s="16">
        <f>N1368+N1369+N1370+N1371+N1372+N1373</f>
        <v>0</v>
      </c>
      <c r="O1367" s="16">
        <f>O1368+O1369+O1370+O1371+O1372+O1373</f>
        <v>0</v>
      </c>
      <c r="P1367" s="16">
        <f t="shared" si="825"/>
        <v>700000</v>
      </c>
      <c r="Q1367" s="16">
        <f>Q1368+Q1369+Q1370+Q1371+Q1372+Q1373</f>
        <v>700000</v>
      </c>
      <c r="R1367" s="16">
        <f>R1368+R1369+R1370+R1371+R1372+R1373</f>
        <v>0</v>
      </c>
      <c r="S1367" s="16">
        <f t="shared" si="826"/>
        <v>700000</v>
      </c>
      <c r="T1367" s="16">
        <f>T1368+T1369+T1370+T1371+T1372+T1373</f>
        <v>700000</v>
      </c>
      <c r="U1367" s="16">
        <f>U1368+U1369+U1370+U1371+U1372+U1373</f>
        <v>0</v>
      </c>
      <c r="V1367" s="16">
        <f t="shared" si="827"/>
        <v>700000</v>
      </c>
      <c r="W1367" s="16">
        <f>W1368+W1369+W1370+W1371+W1372+W1373</f>
        <v>700000</v>
      </c>
      <c r="X1367" s="16">
        <f>X1368+X1369+X1370+X1371+X1372+X1373</f>
        <v>0</v>
      </c>
      <c r="Y1367" s="2"/>
      <c r="Z1367" s="2"/>
    </row>
    <row r="1368" spans="1:26" s="8" customFormat="1" ht="16.5" thickTop="1" thickBot="1">
      <c r="A1368" s="13" t="str">
        <f t="shared" si="790"/>
        <v>b</v>
      </c>
      <c r="B1368" s="3"/>
      <c r="C1368" s="4" t="s">
        <v>182</v>
      </c>
      <c r="D1368" s="17">
        <f t="shared" si="821"/>
        <v>0</v>
      </c>
      <c r="E1368" s="17"/>
      <c r="F1368" s="17"/>
      <c r="G1368" s="17">
        <f t="shared" si="822"/>
        <v>0</v>
      </c>
      <c r="H1368" s="17"/>
      <c r="I1368" s="17"/>
      <c r="J1368" s="17">
        <f t="shared" si="823"/>
        <v>0</v>
      </c>
      <c r="K1368" s="17"/>
      <c r="L1368" s="17"/>
      <c r="M1368" s="17">
        <f t="shared" si="824"/>
        <v>0</v>
      </c>
      <c r="N1368" s="17"/>
      <c r="O1368" s="17"/>
      <c r="P1368" s="17">
        <f t="shared" si="825"/>
        <v>0</v>
      </c>
      <c r="Q1368" s="17"/>
      <c r="R1368" s="17"/>
      <c r="S1368" s="17">
        <f t="shared" si="826"/>
        <v>0</v>
      </c>
      <c r="T1368" s="17"/>
      <c r="U1368" s="17"/>
      <c r="V1368" s="17">
        <f t="shared" si="827"/>
        <v>0</v>
      </c>
      <c r="W1368" s="17"/>
      <c r="X1368" s="17"/>
      <c r="Y1368" s="2"/>
      <c r="Z1368" s="2"/>
    </row>
    <row r="1369" spans="1:26" ht="16.5" thickTop="1" thickBot="1">
      <c r="A1369" s="13" t="str">
        <f t="shared" si="790"/>
        <v>a</v>
      </c>
      <c r="B1369" s="3" t="s">
        <v>0</v>
      </c>
      <c r="C1369" s="4" t="s">
        <v>133</v>
      </c>
      <c r="D1369" s="17">
        <f t="shared" si="821"/>
        <v>450221.03</v>
      </c>
      <c r="E1369" s="17">
        <v>450221.03</v>
      </c>
      <c r="F1369" s="17"/>
      <c r="G1369" s="17">
        <f t="shared" si="822"/>
        <v>650000</v>
      </c>
      <c r="H1369" s="17">
        <v>650000</v>
      </c>
      <c r="I1369" s="17"/>
      <c r="J1369" s="17">
        <f t="shared" si="823"/>
        <v>635000</v>
      </c>
      <c r="K1369" s="17">
        <v>635000</v>
      </c>
      <c r="L1369" s="17"/>
      <c r="M1369" s="17">
        <f t="shared" si="824"/>
        <v>0</v>
      </c>
      <c r="N1369" s="17"/>
      <c r="O1369" s="17"/>
      <c r="P1369" s="17">
        <f t="shared" si="825"/>
        <v>680000</v>
      </c>
      <c r="Q1369" s="17">
        <v>680000</v>
      </c>
      <c r="R1369" s="17"/>
      <c r="S1369" s="17">
        <f t="shared" si="826"/>
        <v>680000</v>
      </c>
      <c r="T1369" s="17">
        <v>680000</v>
      </c>
      <c r="U1369" s="17"/>
      <c r="V1369" s="17">
        <f t="shared" si="827"/>
        <v>680000</v>
      </c>
      <c r="W1369" s="17">
        <v>680000</v>
      </c>
      <c r="X1369" s="17"/>
      <c r="Y1369" s="2"/>
      <c r="Z1369" s="2"/>
    </row>
    <row r="1370" spans="1:26" s="8" customFormat="1" ht="16.5" thickTop="1" thickBot="1">
      <c r="A1370" s="13" t="str">
        <f t="shared" si="790"/>
        <v>b</v>
      </c>
      <c r="B1370" s="3"/>
      <c r="C1370" s="4" t="s">
        <v>132</v>
      </c>
      <c r="D1370" s="17">
        <f t="shared" si="821"/>
        <v>0</v>
      </c>
      <c r="E1370" s="17"/>
      <c r="F1370" s="17"/>
      <c r="G1370" s="17">
        <f t="shared" si="822"/>
        <v>0</v>
      </c>
      <c r="H1370" s="17"/>
      <c r="I1370" s="17"/>
      <c r="J1370" s="17">
        <f t="shared" si="823"/>
        <v>0</v>
      </c>
      <c r="K1370" s="17"/>
      <c r="L1370" s="17"/>
      <c r="M1370" s="17">
        <f t="shared" si="824"/>
        <v>0</v>
      </c>
      <c r="N1370" s="17"/>
      <c r="O1370" s="17"/>
      <c r="P1370" s="17">
        <f t="shared" si="825"/>
        <v>0</v>
      </c>
      <c r="Q1370" s="17"/>
      <c r="R1370" s="17"/>
      <c r="S1370" s="17">
        <f t="shared" si="826"/>
        <v>0</v>
      </c>
      <c r="T1370" s="17"/>
      <c r="U1370" s="17"/>
      <c r="V1370" s="17">
        <f t="shared" si="827"/>
        <v>0</v>
      </c>
      <c r="W1370" s="17"/>
      <c r="X1370" s="17"/>
      <c r="Y1370" s="2"/>
      <c r="Z1370" s="2"/>
    </row>
    <row r="1371" spans="1:26" s="8" customFormat="1" ht="16.5" thickTop="1" thickBot="1">
      <c r="A1371" s="13" t="str">
        <f t="shared" si="790"/>
        <v>b</v>
      </c>
      <c r="B1371" s="3"/>
      <c r="C1371" s="4" t="s">
        <v>148</v>
      </c>
      <c r="D1371" s="17">
        <f t="shared" si="821"/>
        <v>0</v>
      </c>
      <c r="E1371" s="17"/>
      <c r="F1371" s="17"/>
      <c r="G1371" s="17">
        <f t="shared" si="822"/>
        <v>0</v>
      </c>
      <c r="H1371" s="17"/>
      <c r="I1371" s="17"/>
      <c r="J1371" s="17">
        <f t="shared" si="823"/>
        <v>0</v>
      </c>
      <c r="K1371" s="17"/>
      <c r="L1371" s="17"/>
      <c r="M1371" s="17">
        <f t="shared" si="824"/>
        <v>0</v>
      </c>
      <c r="N1371" s="17"/>
      <c r="O1371" s="17"/>
      <c r="P1371" s="17">
        <f t="shared" si="825"/>
        <v>0</v>
      </c>
      <c r="Q1371" s="17"/>
      <c r="R1371" s="17"/>
      <c r="S1371" s="17">
        <f t="shared" si="826"/>
        <v>0</v>
      </c>
      <c r="T1371" s="17"/>
      <c r="U1371" s="17"/>
      <c r="V1371" s="17">
        <f t="shared" si="827"/>
        <v>0</v>
      </c>
      <c r="W1371" s="17"/>
      <c r="X1371" s="17"/>
      <c r="Y1371" s="2"/>
      <c r="Z1371" s="2"/>
    </row>
    <row r="1372" spans="1:26" ht="16.5" thickTop="1" thickBot="1">
      <c r="A1372" s="13" t="str">
        <f t="shared" si="790"/>
        <v>a</v>
      </c>
      <c r="B1372" s="3" t="s">
        <v>0</v>
      </c>
      <c r="C1372" s="4" t="s">
        <v>134</v>
      </c>
      <c r="D1372" s="17">
        <f t="shared" si="821"/>
        <v>12916.59</v>
      </c>
      <c r="E1372" s="17">
        <v>12916.59</v>
      </c>
      <c r="F1372" s="17"/>
      <c r="G1372" s="17">
        <f t="shared" si="822"/>
        <v>0</v>
      </c>
      <c r="H1372" s="17"/>
      <c r="I1372" s="17"/>
      <c r="J1372" s="17">
        <f t="shared" si="823"/>
        <v>15000</v>
      </c>
      <c r="K1372" s="17">
        <v>15000</v>
      </c>
      <c r="L1372" s="17"/>
      <c r="M1372" s="17">
        <f t="shared" si="824"/>
        <v>0</v>
      </c>
      <c r="N1372" s="17"/>
      <c r="O1372" s="17"/>
      <c r="P1372" s="17">
        <f t="shared" si="825"/>
        <v>0</v>
      </c>
      <c r="Q1372" s="17"/>
      <c r="R1372" s="17"/>
      <c r="S1372" s="17">
        <f t="shared" si="826"/>
        <v>0</v>
      </c>
      <c r="T1372" s="17"/>
      <c r="U1372" s="17"/>
      <c r="V1372" s="17">
        <f t="shared" si="827"/>
        <v>0</v>
      </c>
      <c r="W1372" s="17"/>
      <c r="X1372" s="17"/>
      <c r="Y1372" s="2"/>
      <c r="Z1372" s="2"/>
    </row>
    <row r="1373" spans="1:26" ht="16.5" thickTop="1" thickBot="1">
      <c r="A1373" s="13" t="str">
        <f t="shared" si="790"/>
        <v>a</v>
      </c>
      <c r="B1373" s="3" t="s">
        <v>0</v>
      </c>
      <c r="C1373" s="4" t="s">
        <v>129</v>
      </c>
      <c r="D1373" s="17">
        <f t="shared" si="821"/>
        <v>16075</v>
      </c>
      <c r="E1373" s="17">
        <f>E1374+E1375</f>
        <v>16075</v>
      </c>
      <c r="F1373" s="17">
        <f>F1374+F1375</f>
        <v>0</v>
      </c>
      <c r="G1373" s="17">
        <f t="shared" si="822"/>
        <v>50000</v>
      </c>
      <c r="H1373" s="17">
        <f>H1374+H1375</f>
        <v>50000</v>
      </c>
      <c r="I1373" s="17">
        <f>I1374+I1375</f>
        <v>0</v>
      </c>
      <c r="J1373" s="17">
        <f t="shared" si="823"/>
        <v>50000</v>
      </c>
      <c r="K1373" s="17">
        <f>K1374+K1375</f>
        <v>50000</v>
      </c>
      <c r="L1373" s="17">
        <f>L1374+L1375</f>
        <v>0</v>
      </c>
      <c r="M1373" s="17">
        <f t="shared" si="824"/>
        <v>0</v>
      </c>
      <c r="N1373" s="17">
        <f>N1374+N1375</f>
        <v>0</v>
      </c>
      <c r="O1373" s="17">
        <f>O1374+O1375</f>
        <v>0</v>
      </c>
      <c r="P1373" s="17">
        <f t="shared" si="825"/>
        <v>20000</v>
      </c>
      <c r="Q1373" s="17">
        <f>Q1374+Q1375</f>
        <v>20000</v>
      </c>
      <c r="R1373" s="17">
        <f>R1374+R1375</f>
        <v>0</v>
      </c>
      <c r="S1373" s="17">
        <f t="shared" si="826"/>
        <v>20000</v>
      </c>
      <c r="T1373" s="17">
        <f>T1374+T1375</f>
        <v>20000</v>
      </c>
      <c r="U1373" s="17">
        <f>U1374+U1375</f>
        <v>0</v>
      </c>
      <c r="V1373" s="17">
        <f t="shared" si="827"/>
        <v>20000</v>
      </c>
      <c r="W1373" s="17">
        <f>W1374+W1375</f>
        <v>20000</v>
      </c>
      <c r="X1373" s="17">
        <f>X1374+X1375</f>
        <v>0</v>
      </c>
      <c r="Y1373" s="2"/>
      <c r="Z1373" s="2"/>
    </row>
    <row r="1374" spans="1:26" ht="27" thickTop="1" thickBot="1">
      <c r="A1374" s="13" t="str">
        <f t="shared" si="790"/>
        <v>a</v>
      </c>
      <c r="B1374" s="3" t="s">
        <v>0</v>
      </c>
      <c r="C1374" s="11" t="s">
        <v>15</v>
      </c>
      <c r="D1374" s="19">
        <f t="shared" si="821"/>
        <v>16075</v>
      </c>
      <c r="E1374" s="19">
        <v>16075</v>
      </c>
      <c r="F1374" s="19"/>
      <c r="G1374" s="19">
        <f t="shared" si="822"/>
        <v>50000</v>
      </c>
      <c r="H1374" s="19">
        <v>50000</v>
      </c>
      <c r="I1374" s="19"/>
      <c r="J1374" s="19">
        <f t="shared" si="823"/>
        <v>50000</v>
      </c>
      <c r="K1374" s="19">
        <v>50000</v>
      </c>
      <c r="L1374" s="19"/>
      <c r="M1374" s="19">
        <f t="shared" si="824"/>
        <v>0</v>
      </c>
      <c r="N1374" s="19"/>
      <c r="O1374" s="19"/>
      <c r="P1374" s="19">
        <f t="shared" si="825"/>
        <v>20000</v>
      </c>
      <c r="Q1374" s="19">
        <v>20000</v>
      </c>
      <c r="R1374" s="19"/>
      <c r="S1374" s="19">
        <f t="shared" si="826"/>
        <v>20000</v>
      </c>
      <c r="T1374" s="19">
        <v>20000</v>
      </c>
      <c r="U1374" s="19"/>
      <c r="V1374" s="19">
        <f t="shared" si="827"/>
        <v>20000</v>
      </c>
      <c r="W1374" s="19">
        <v>20000</v>
      </c>
      <c r="X1374" s="19"/>
      <c r="Y1374" s="2"/>
      <c r="Z1374" s="2"/>
    </row>
    <row r="1375" spans="1:26" s="8" customFormat="1" ht="27" thickTop="1" thickBot="1">
      <c r="A1375" s="13" t="str">
        <f t="shared" si="790"/>
        <v>b</v>
      </c>
      <c r="B1375" s="3"/>
      <c r="C1375" s="11" t="s">
        <v>16</v>
      </c>
      <c r="D1375" s="19">
        <f t="shared" si="821"/>
        <v>0</v>
      </c>
      <c r="E1375" s="19"/>
      <c r="F1375" s="19"/>
      <c r="G1375" s="19">
        <f t="shared" si="822"/>
        <v>0</v>
      </c>
      <c r="H1375" s="19"/>
      <c r="I1375" s="19"/>
      <c r="J1375" s="19">
        <f t="shared" si="823"/>
        <v>0</v>
      </c>
      <c r="K1375" s="19"/>
      <c r="L1375" s="19"/>
      <c r="M1375" s="19">
        <f t="shared" si="824"/>
        <v>0</v>
      </c>
      <c r="N1375" s="19"/>
      <c r="O1375" s="19"/>
      <c r="P1375" s="19">
        <f t="shared" si="825"/>
        <v>0</v>
      </c>
      <c r="Q1375" s="19"/>
      <c r="R1375" s="19"/>
      <c r="S1375" s="19">
        <f t="shared" si="826"/>
        <v>0</v>
      </c>
      <c r="T1375" s="19"/>
      <c r="U1375" s="19"/>
      <c r="V1375" s="19">
        <f t="shared" si="827"/>
        <v>0</v>
      </c>
      <c r="W1375" s="19"/>
      <c r="X1375" s="19"/>
      <c r="Y1375" s="2"/>
      <c r="Z1375" s="2"/>
    </row>
    <row r="1376" spans="1:26" s="8" customFormat="1" ht="16.5" thickTop="1" thickBot="1">
      <c r="A1376" s="13" t="str">
        <f t="shared" si="790"/>
        <v>b</v>
      </c>
      <c r="B1376" s="3"/>
      <c r="C1376" s="10" t="s">
        <v>17</v>
      </c>
      <c r="D1376" s="16">
        <f t="shared" si="821"/>
        <v>0</v>
      </c>
      <c r="E1376" s="16">
        <v>0</v>
      </c>
      <c r="F1376" s="16">
        <v>0</v>
      </c>
      <c r="G1376" s="16">
        <f t="shared" si="822"/>
        <v>0</v>
      </c>
      <c r="H1376" s="16">
        <v>0</v>
      </c>
      <c r="I1376" s="16">
        <v>0</v>
      </c>
      <c r="J1376" s="16">
        <f t="shared" si="823"/>
        <v>0</v>
      </c>
      <c r="K1376" s="16">
        <v>0</v>
      </c>
      <c r="L1376" s="16">
        <v>0</v>
      </c>
      <c r="M1376" s="16">
        <f t="shared" si="824"/>
        <v>0</v>
      </c>
      <c r="N1376" s="16">
        <v>0</v>
      </c>
      <c r="O1376" s="16">
        <v>0</v>
      </c>
      <c r="P1376" s="16">
        <f t="shared" si="825"/>
        <v>0</v>
      </c>
      <c r="Q1376" s="16">
        <v>0</v>
      </c>
      <c r="R1376" s="16">
        <v>0</v>
      </c>
      <c r="S1376" s="16">
        <f t="shared" si="826"/>
        <v>0</v>
      </c>
      <c r="T1376" s="16">
        <v>0</v>
      </c>
      <c r="U1376" s="16">
        <v>0</v>
      </c>
      <c r="V1376" s="16">
        <f t="shared" si="827"/>
        <v>0</v>
      </c>
      <c r="W1376" s="16">
        <v>0</v>
      </c>
      <c r="X1376" s="16">
        <v>0</v>
      </c>
      <c r="Y1376" s="2"/>
      <c r="Z1376" s="2"/>
    </row>
    <row r="1377" spans="1:26" s="8" customFormat="1" ht="16.5" thickTop="1" thickBot="1">
      <c r="A1377" s="13" t="str">
        <f t="shared" si="790"/>
        <v>b</v>
      </c>
      <c r="B1377" s="3"/>
      <c r="C1377" s="10" t="s">
        <v>18</v>
      </c>
      <c r="D1377" s="16">
        <f t="shared" si="821"/>
        <v>0</v>
      </c>
      <c r="E1377" s="16">
        <v>0</v>
      </c>
      <c r="F1377" s="16">
        <v>0</v>
      </c>
      <c r="G1377" s="16">
        <f t="shared" si="822"/>
        <v>0</v>
      </c>
      <c r="H1377" s="16">
        <v>0</v>
      </c>
      <c r="I1377" s="16">
        <v>0</v>
      </c>
      <c r="J1377" s="16">
        <f t="shared" si="823"/>
        <v>0</v>
      </c>
      <c r="K1377" s="16">
        <v>0</v>
      </c>
      <c r="L1377" s="16">
        <v>0</v>
      </c>
      <c r="M1377" s="16">
        <f t="shared" si="824"/>
        <v>0</v>
      </c>
      <c r="N1377" s="16">
        <v>0</v>
      </c>
      <c r="O1377" s="16">
        <v>0</v>
      </c>
      <c r="P1377" s="16">
        <f t="shared" si="825"/>
        <v>0</v>
      </c>
      <c r="Q1377" s="16">
        <v>0</v>
      </c>
      <c r="R1377" s="16">
        <v>0</v>
      </c>
      <c r="S1377" s="16">
        <f t="shared" si="826"/>
        <v>0</v>
      </c>
      <c r="T1377" s="16">
        <v>0</v>
      </c>
      <c r="U1377" s="16">
        <v>0</v>
      </c>
      <c r="V1377" s="16">
        <f t="shared" si="827"/>
        <v>0</v>
      </c>
      <c r="W1377" s="16">
        <v>0</v>
      </c>
      <c r="X1377" s="16">
        <v>0</v>
      </c>
      <c r="Y1377" s="2"/>
      <c r="Z1377" s="2"/>
    </row>
    <row r="1378" spans="1:26" ht="46.5" thickTop="1" thickBot="1">
      <c r="A1378" s="13" t="str">
        <f t="shared" si="790"/>
        <v>a</v>
      </c>
      <c r="B1378" s="3" t="s">
        <v>117</v>
      </c>
      <c r="C1378" s="6" t="s">
        <v>145</v>
      </c>
      <c r="D1378" s="14">
        <f t="shared" si="821"/>
        <v>724093.08000000007</v>
      </c>
      <c r="E1378" s="14">
        <f>E1381+E1390+E1391</f>
        <v>724093.08000000007</v>
      </c>
      <c r="F1378" s="14">
        <f>F1381+F1390+F1391</f>
        <v>0</v>
      </c>
      <c r="G1378" s="14">
        <f t="shared" si="822"/>
        <v>1500000</v>
      </c>
      <c r="H1378" s="14">
        <f>H1381+H1390+H1391</f>
        <v>1500000</v>
      </c>
      <c r="I1378" s="14">
        <f>I1381+I1390+I1391</f>
        <v>0</v>
      </c>
      <c r="J1378" s="14">
        <f t="shared" si="823"/>
        <v>1500000</v>
      </c>
      <c r="K1378" s="14">
        <f>K1381+K1390+K1391</f>
        <v>1500000</v>
      </c>
      <c r="L1378" s="14">
        <f>L1381+L1390+L1391</f>
        <v>0</v>
      </c>
      <c r="M1378" s="14">
        <f t="shared" si="824"/>
        <v>0</v>
      </c>
      <c r="N1378" s="14">
        <f>N1381+N1390+N1391</f>
        <v>0</v>
      </c>
      <c r="O1378" s="14">
        <f>O1381+O1390+O1391</f>
        <v>0</v>
      </c>
      <c r="P1378" s="14">
        <f t="shared" si="825"/>
        <v>2210000</v>
      </c>
      <c r="Q1378" s="14">
        <v>2210000</v>
      </c>
      <c r="R1378" s="14">
        <f>R1381+R1390+R1391</f>
        <v>0</v>
      </c>
      <c r="S1378" s="14">
        <f t="shared" si="826"/>
        <v>0</v>
      </c>
      <c r="T1378" s="14">
        <f>T1381+T1390+T1391</f>
        <v>0</v>
      </c>
      <c r="U1378" s="14">
        <f>U1381+U1390+U1391</f>
        <v>0</v>
      </c>
      <c r="V1378" s="14">
        <f t="shared" si="827"/>
        <v>0</v>
      </c>
      <c r="W1378" s="14">
        <f>W1381+W1390+W1391</f>
        <v>0</v>
      </c>
      <c r="X1378" s="14">
        <f>X1381+X1390+X1391</f>
        <v>0</v>
      </c>
      <c r="Y1378" s="5" t="s">
        <v>11</v>
      </c>
      <c r="Z1378" s="5" t="s">
        <v>143</v>
      </c>
    </row>
    <row r="1379" spans="1:26" s="8" customFormat="1" ht="16.5" thickTop="1" thickBot="1">
      <c r="A1379" s="13" t="str">
        <f t="shared" si="790"/>
        <v>b</v>
      </c>
      <c r="B1379" s="3"/>
      <c r="C1379" s="9" t="s">
        <v>12</v>
      </c>
      <c r="D1379" s="15">
        <f t="shared" si="821"/>
        <v>0</v>
      </c>
      <c r="E1379" s="15">
        <v>0</v>
      </c>
      <c r="F1379" s="15">
        <v>0</v>
      </c>
      <c r="G1379" s="15">
        <f t="shared" si="822"/>
        <v>0</v>
      </c>
      <c r="H1379" s="15">
        <v>0</v>
      </c>
      <c r="I1379" s="15">
        <v>0</v>
      </c>
      <c r="J1379" s="15">
        <f t="shared" si="823"/>
        <v>0</v>
      </c>
      <c r="K1379" s="15">
        <v>0</v>
      </c>
      <c r="L1379" s="15">
        <v>0</v>
      </c>
      <c r="M1379" s="15">
        <f t="shared" si="824"/>
        <v>0</v>
      </c>
      <c r="N1379" s="15">
        <v>0</v>
      </c>
      <c r="O1379" s="15">
        <v>0</v>
      </c>
      <c r="P1379" s="15">
        <f t="shared" si="825"/>
        <v>0</v>
      </c>
      <c r="Q1379" s="15">
        <v>0</v>
      </c>
      <c r="R1379" s="15">
        <v>0</v>
      </c>
      <c r="S1379" s="15">
        <f t="shared" si="826"/>
        <v>0</v>
      </c>
      <c r="T1379" s="15">
        <v>0</v>
      </c>
      <c r="U1379" s="15">
        <v>0</v>
      </c>
      <c r="V1379" s="15">
        <f t="shared" si="827"/>
        <v>0</v>
      </c>
      <c r="W1379" s="15">
        <v>0</v>
      </c>
      <c r="X1379" s="15">
        <v>0</v>
      </c>
      <c r="Y1379" s="5"/>
      <c r="Z1379" s="5"/>
    </row>
    <row r="1380" spans="1:26" ht="16.5" thickTop="1" thickBot="1">
      <c r="A1380" s="13" t="str">
        <f t="shared" ref="A1380:A1443" si="828">IF((D1380+E1380+F1380+G1380+H1380+I1380+J1380+K1380+L1380+P1380+Q1380+R1380+V1380+W1380+X1380)&gt;0,"a","b")</f>
        <v>a</v>
      </c>
      <c r="B1380" s="3" t="s">
        <v>0</v>
      </c>
      <c r="C1380" s="9" t="s">
        <v>13</v>
      </c>
      <c r="D1380" s="15">
        <f t="shared" si="821"/>
        <v>25</v>
      </c>
      <c r="E1380" s="15">
        <v>25</v>
      </c>
      <c r="F1380" s="15">
        <v>0</v>
      </c>
      <c r="G1380" s="15">
        <f t="shared" si="822"/>
        <v>40</v>
      </c>
      <c r="H1380" s="15">
        <v>40</v>
      </c>
      <c r="I1380" s="15">
        <v>0</v>
      </c>
      <c r="J1380" s="15">
        <f t="shared" si="823"/>
        <v>0</v>
      </c>
      <c r="K1380" s="15">
        <v>0</v>
      </c>
      <c r="L1380" s="15">
        <v>0</v>
      </c>
      <c r="M1380" s="15">
        <f t="shared" si="824"/>
        <v>0</v>
      </c>
      <c r="N1380" s="15">
        <v>0</v>
      </c>
      <c r="O1380" s="15">
        <v>0</v>
      </c>
      <c r="P1380" s="15">
        <f t="shared" si="825"/>
        <v>0</v>
      </c>
      <c r="Q1380" s="15">
        <v>0</v>
      </c>
      <c r="R1380" s="15">
        <v>0</v>
      </c>
      <c r="S1380" s="15">
        <f t="shared" si="826"/>
        <v>0</v>
      </c>
      <c r="T1380" s="15">
        <v>0</v>
      </c>
      <c r="U1380" s="15">
        <v>0</v>
      </c>
      <c r="V1380" s="15">
        <f t="shared" si="827"/>
        <v>0</v>
      </c>
      <c r="W1380" s="15">
        <v>0</v>
      </c>
      <c r="X1380" s="15">
        <v>0</v>
      </c>
      <c r="Y1380" s="2"/>
      <c r="Z1380" s="2"/>
    </row>
    <row r="1381" spans="1:26" ht="16.5" thickTop="1" thickBot="1">
      <c r="A1381" s="13" t="str">
        <f t="shared" si="828"/>
        <v>a</v>
      </c>
      <c r="B1381" s="3" t="s">
        <v>0</v>
      </c>
      <c r="C1381" s="10" t="s">
        <v>14</v>
      </c>
      <c r="D1381" s="16">
        <f t="shared" si="821"/>
        <v>665213.08000000007</v>
      </c>
      <c r="E1381" s="16">
        <f>E1382+E1383+E1384+E1385+E1386+E1387</f>
        <v>665213.08000000007</v>
      </c>
      <c r="F1381" s="16">
        <f>F1382+F1383+F1384+F1385+F1386+F1387</f>
        <v>0</v>
      </c>
      <c r="G1381" s="16">
        <f t="shared" si="822"/>
        <v>1500000</v>
      </c>
      <c r="H1381" s="16">
        <f>H1382+H1383+H1384+H1385+H1386+H1387</f>
        <v>1500000</v>
      </c>
      <c r="I1381" s="16">
        <f>I1382+I1383+I1384+I1385+I1386+I1387</f>
        <v>0</v>
      </c>
      <c r="J1381" s="16">
        <f t="shared" si="823"/>
        <v>1484500</v>
      </c>
      <c r="K1381" s="16">
        <f>K1382+K1383+K1384+K1385+K1386+K1387</f>
        <v>1484500</v>
      </c>
      <c r="L1381" s="16">
        <f>L1382+L1383+L1384+L1385+L1386+L1387</f>
        <v>0</v>
      </c>
      <c r="M1381" s="16">
        <f t="shared" si="824"/>
        <v>0</v>
      </c>
      <c r="N1381" s="16">
        <f>N1382+N1383+N1384+N1385+N1386+N1387</f>
        <v>0</v>
      </c>
      <c r="O1381" s="16">
        <f>O1382+O1383+O1384+O1385+O1386+O1387</f>
        <v>0</v>
      </c>
      <c r="P1381" s="16">
        <f t="shared" si="825"/>
        <v>0</v>
      </c>
      <c r="Q1381" s="16">
        <f>Q1382+Q1383+Q1384+Q1385+Q1386+Q1387</f>
        <v>0</v>
      </c>
      <c r="R1381" s="16">
        <f>R1382+R1383+R1384+R1385+R1386+R1387</f>
        <v>0</v>
      </c>
      <c r="S1381" s="16">
        <f t="shared" si="826"/>
        <v>0</v>
      </c>
      <c r="T1381" s="16">
        <f>T1382+T1383+T1384+T1385+T1386+T1387</f>
        <v>0</v>
      </c>
      <c r="U1381" s="16">
        <f>U1382+U1383+U1384+U1385+U1386+U1387</f>
        <v>0</v>
      </c>
      <c r="V1381" s="16">
        <f t="shared" si="827"/>
        <v>0</v>
      </c>
      <c r="W1381" s="16">
        <f>W1382+W1383+W1384+W1385+W1386+W1387</f>
        <v>0</v>
      </c>
      <c r="X1381" s="16">
        <f>X1382+X1383+X1384+X1385+X1386+X1387</f>
        <v>0</v>
      </c>
      <c r="Y1381" s="2"/>
      <c r="Z1381" s="2"/>
    </row>
    <row r="1382" spans="1:26" s="8" customFormat="1" ht="16.5" thickTop="1" thickBot="1">
      <c r="A1382" s="13" t="str">
        <f t="shared" si="828"/>
        <v>b</v>
      </c>
      <c r="B1382" s="3"/>
      <c r="C1382" s="4" t="s">
        <v>182</v>
      </c>
      <c r="D1382" s="17">
        <f t="shared" si="821"/>
        <v>0</v>
      </c>
      <c r="E1382" s="17"/>
      <c r="F1382" s="17"/>
      <c r="G1382" s="17">
        <f t="shared" si="822"/>
        <v>0</v>
      </c>
      <c r="H1382" s="17"/>
      <c r="I1382" s="17"/>
      <c r="J1382" s="17">
        <f t="shared" si="823"/>
        <v>0</v>
      </c>
      <c r="K1382" s="17"/>
      <c r="L1382" s="17"/>
      <c r="M1382" s="17">
        <f t="shared" si="824"/>
        <v>0</v>
      </c>
      <c r="N1382" s="17"/>
      <c r="O1382" s="17"/>
      <c r="P1382" s="17">
        <f t="shared" si="825"/>
        <v>0</v>
      </c>
      <c r="Q1382" s="17"/>
      <c r="R1382" s="17"/>
      <c r="S1382" s="17">
        <f t="shared" si="826"/>
        <v>0</v>
      </c>
      <c r="T1382" s="17"/>
      <c r="U1382" s="17"/>
      <c r="V1382" s="17">
        <f t="shared" si="827"/>
        <v>0</v>
      </c>
      <c r="W1382" s="17"/>
      <c r="X1382" s="17"/>
      <c r="Y1382" s="2"/>
      <c r="Z1382" s="2"/>
    </row>
    <row r="1383" spans="1:26" ht="16.5" thickTop="1" thickBot="1">
      <c r="A1383" s="13" t="str">
        <f t="shared" si="828"/>
        <v>a</v>
      </c>
      <c r="B1383" s="3" t="s">
        <v>0</v>
      </c>
      <c r="C1383" s="4" t="s">
        <v>133</v>
      </c>
      <c r="D1383" s="17">
        <f t="shared" si="821"/>
        <v>652200.4</v>
      </c>
      <c r="E1383" s="17">
        <v>652200.4</v>
      </c>
      <c r="F1383" s="17"/>
      <c r="G1383" s="17">
        <f t="shared" si="822"/>
        <v>1500000</v>
      </c>
      <c r="H1383" s="17">
        <v>1500000</v>
      </c>
      <c r="I1383" s="17"/>
      <c r="J1383" s="17">
        <f t="shared" si="823"/>
        <v>1473500</v>
      </c>
      <c r="K1383" s="17">
        <v>1473500</v>
      </c>
      <c r="L1383" s="17"/>
      <c r="M1383" s="17">
        <f t="shared" si="824"/>
        <v>0</v>
      </c>
      <c r="N1383" s="17"/>
      <c r="O1383" s="17"/>
      <c r="P1383" s="17">
        <f t="shared" si="825"/>
        <v>0</v>
      </c>
      <c r="Q1383" s="17"/>
      <c r="R1383" s="17"/>
      <c r="S1383" s="17">
        <f t="shared" si="826"/>
        <v>0</v>
      </c>
      <c r="T1383" s="17"/>
      <c r="U1383" s="17"/>
      <c r="V1383" s="17">
        <f t="shared" si="827"/>
        <v>0</v>
      </c>
      <c r="W1383" s="17"/>
      <c r="X1383" s="17"/>
      <c r="Y1383" s="2"/>
      <c r="Z1383" s="2"/>
    </row>
    <row r="1384" spans="1:26" s="8" customFormat="1" ht="16.5" thickTop="1" thickBot="1">
      <c r="A1384" s="13" t="str">
        <f t="shared" si="828"/>
        <v>b</v>
      </c>
      <c r="B1384" s="3"/>
      <c r="C1384" s="4" t="s">
        <v>132</v>
      </c>
      <c r="D1384" s="17">
        <f t="shared" si="821"/>
        <v>0</v>
      </c>
      <c r="E1384" s="17"/>
      <c r="F1384" s="17"/>
      <c r="G1384" s="17">
        <f t="shared" si="822"/>
        <v>0</v>
      </c>
      <c r="H1384" s="17"/>
      <c r="I1384" s="17"/>
      <c r="J1384" s="17">
        <f t="shared" si="823"/>
        <v>0</v>
      </c>
      <c r="K1384" s="17"/>
      <c r="L1384" s="17"/>
      <c r="M1384" s="17">
        <f t="shared" si="824"/>
        <v>0</v>
      </c>
      <c r="N1384" s="17"/>
      <c r="O1384" s="17"/>
      <c r="P1384" s="17">
        <f t="shared" si="825"/>
        <v>0</v>
      </c>
      <c r="Q1384" s="17"/>
      <c r="R1384" s="17"/>
      <c r="S1384" s="17">
        <f t="shared" si="826"/>
        <v>0</v>
      </c>
      <c r="T1384" s="17"/>
      <c r="U1384" s="17"/>
      <c r="V1384" s="17">
        <f t="shared" si="827"/>
        <v>0</v>
      </c>
      <c r="W1384" s="17"/>
      <c r="X1384" s="17"/>
      <c r="Y1384" s="2"/>
      <c r="Z1384" s="2"/>
    </row>
    <row r="1385" spans="1:26" s="8" customFormat="1" ht="16.5" thickTop="1" thickBot="1">
      <c r="A1385" s="13" t="str">
        <f t="shared" si="828"/>
        <v>b</v>
      </c>
      <c r="B1385" s="3"/>
      <c r="C1385" s="4" t="s">
        <v>148</v>
      </c>
      <c r="D1385" s="17">
        <f t="shared" si="821"/>
        <v>0</v>
      </c>
      <c r="E1385" s="17"/>
      <c r="F1385" s="17"/>
      <c r="G1385" s="17">
        <f t="shared" si="822"/>
        <v>0</v>
      </c>
      <c r="H1385" s="17"/>
      <c r="I1385" s="17"/>
      <c r="J1385" s="17">
        <f t="shared" si="823"/>
        <v>0</v>
      </c>
      <c r="K1385" s="17"/>
      <c r="L1385" s="17"/>
      <c r="M1385" s="17">
        <f t="shared" si="824"/>
        <v>0</v>
      </c>
      <c r="N1385" s="17"/>
      <c r="O1385" s="17"/>
      <c r="P1385" s="17">
        <f t="shared" si="825"/>
        <v>0</v>
      </c>
      <c r="Q1385" s="17"/>
      <c r="R1385" s="17"/>
      <c r="S1385" s="17">
        <f t="shared" si="826"/>
        <v>0</v>
      </c>
      <c r="T1385" s="17"/>
      <c r="U1385" s="17"/>
      <c r="V1385" s="17">
        <f t="shared" si="827"/>
        <v>0</v>
      </c>
      <c r="W1385" s="17"/>
      <c r="X1385" s="17"/>
      <c r="Y1385" s="2"/>
      <c r="Z1385" s="2"/>
    </row>
    <row r="1386" spans="1:26" ht="16.5" thickTop="1" thickBot="1">
      <c r="A1386" s="13" t="str">
        <f t="shared" si="828"/>
        <v>a</v>
      </c>
      <c r="B1386" s="3" t="s">
        <v>0</v>
      </c>
      <c r="C1386" s="4" t="s">
        <v>134</v>
      </c>
      <c r="D1386" s="17">
        <f t="shared" si="821"/>
        <v>13012.68</v>
      </c>
      <c r="E1386" s="17">
        <v>13012.68</v>
      </c>
      <c r="F1386" s="17"/>
      <c r="G1386" s="17">
        <f t="shared" si="822"/>
        <v>0</v>
      </c>
      <c r="H1386" s="17"/>
      <c r="I1386" s="17"/>
      <c r="J1386" s="17">
        <f t="shared" si="823"/>
        <v>11000</v>
      </c>
      <c r="K1386" s="17">
        <v>11000</v>
      </c>
      <c r="L1386" s="17"/>
      <c r="M1386" s="17">
        <f t="shared" si="824"/>
        <v>0</v>
      </c>
      <c r="N1386" s="17"/>
      <c r="O1386" s="17"/>
      <c r="P1386" s="17">
        <f t="shared" si="825"/>
        <v>0</v>
      </c>
      <c r="Q1386" s="17"/>
      <c r="R1386" s="17"/>
      <c r="S1386" s="17">
        <f t="shared" si="826"/>
        <v>0</v>
      </c>
      <c r="T1386" s="17"/>
      <c r="U1386" s="17"/>
      <c r="V1386" s="17">
        <f t="shared" si="827"/>
        <v>0</v>
      </c>
      <c r="W1386" s="17"/>
      <c r="X1386" s="17"/>
      <c r="Y1386" s="2"/>
      <c r="Z1386" s="2"/>
    </row>
    <row r="1387" spans="1:26" s="8" customFormat="1" ht="16.5" thickTop="1" thickBot="1">
      <c r="A1387" s="13" t="str">
        <f t="shared" si="828"/>
        <v>b</v>
      </c>
      <c r="B1387" s="3"/>
      <c r="C1387" s="4" t="s">
        <v>129</v>
      </c>
      <c r="D1387" s="17">
        <f t="shared" si="821"/>
        <v>0</v>
      </c>
      <c r="E1387" s="17">
        <f>E1388+E1389</f>
        <v>0</v>
      </c>
      <c r="F1387" s="17">
        <f>F1388+F1389</f>
        <v>0</v>
      </c>
      <c r="G1387" s="17">
        <f t="shared" si="822"/>
        <v>0</v>
      </c>
      <c r="H1387" s="17">
        <f>H1388+H1389</f>
        <v>0</v>
      </c>
      <c r="I1387" s="17">
        <f>I1388+I1389</f>
        <v>0</v>
      </c>
      <c r="J1387" s="17">
        <f t="shared" si="823"/>
        <v>0</v>
      </c>
      <c r="K1387" s="17">
        <f>K1388+K1389</f>
        <v>0</v>
      </c>
      <c r="L1387" s="17">
        <f>L1388+L1389</f>
        <v>0</v>
      </c>
      <c r="M1387" s="17">
        <f t="shared" si="824"/>
        <v>0</v>
      </c>
      <c r="N1387" s="17">
        <f>N1388+N1389</f>
        <v>0</v>
      </c>
      <c r="O1387" s="17">
        <f>O1388+O1389</f>
        <v>0</v>
      </c>
      <c r="P1387" s="17">
        <f t="shared" si="825"/>
        <v>0</v>
      </c>
      <c r="Q1387" s="17">
        <f>Q1388+Q1389</f>
        <v>0</v>
      </c>
      <c r="R1387" s="17">
        <f>R1388+R1389</f>
        <v>0</v>
      </c>
      <c r="S1387" s="17">
        <f t="shared" si="826"/>
        <v>0</v>
      </c>
      <c r="T1387" s="17">
        <f>T1388+T1389</f>
        <v>0</v>
      </c>
      <c r="U1387" s="17">
        <f>U1388+U1389</f>
        <v>0</v>
      </c>
      <c r="V1387" s="17">
        <f t="shared" si="827"/>
        <v>0</v>
      </c>
      <c r="W1387" s="17">
        <f>W1388+W1389</f>
        <v>0</v>
      </c>
      <c r="X1387" s="17">
        <f>X1388+X1389</f>
        <v>0</v>
      </c>
      <c r="Y1387" s="2"/>
      <c r="Z1387" s="2"/>
    </row>
    <row r="1388" spans="1:26" s="8" customFormat="1" ht="27" thickTop="1" thickBot="1">
      <c r="A1388" s="13" t="str">
        <f t="shared" si="828"/>
        <v>b</v>
      </c>
      <c r="B1388" s="3"/>
      <c r="C1388" s="11" t="s">
        <v>15</v>
      </c>
      <c r="D1388" s="19">
        <f t="shared" si="821"/>
        <v>0</v>
      </c>
      <c r="E1388" s="19"/>
      <c r="F1388" s="19"/>
      <c r="G1388" s="19">
        <f t="shared" si="822"/>
        <v>0</v>
      </c>
      <c r="H1388" s="19"/>
      <c r="I1388" s="19"/>
      <c r="J1388" s="19">
        <f t="shared" si="823"/>
        <v>0</v>
      </c>
      <c r="K1388" s="19"/>
      <c r="L1388" s="19"/>
      <c r="M1388" s="19">
        <f t="shared" si="824"/>
        <v>0</v>
      </c>
      <c r="N1388" s="19"/>
      <c r="O1388" s="19"/>
      <c r="P1388" s="19">
        <f t="shared" si="825"/>
        <v>0</v>
      </c>
      <c r="Q1388" s="19"/>
      <c r="R1388" s="19"/>
      <c r="S1388" s="19">
        <f t="shared" si="826"/>
        <v>0</v>
      </c>
      <c r="T1388" s="19"/>
      <c r="U1388" s="19"/>
      <c r="V1388" s="19">
        <f t="shared" si="827"/>
        <v>0</v>
      </c>
      <c r="W1388" s="19"/>
      <c r="X1388" s="19"/>
      <c r="Y1388" s="2"/>
      <c r="Z1388" s="2"/>
    </row>
    <row r="1389" spans="1:26" s="8" customFormat="1" ht="27" thickTop="1" thickBot="1">
      <c r="A1389" s="13" t="str">
        <f t="shared" si="828"/>
        <v>b</v>
      </c>
      <c r="B1389" s="3"/>
      <c r="C1389" s="11" t="s">
        <v>16</v>
      </c>
      <c r="D1389" s="19">
        <f t="shared" si="821"/>
        <v>0</v>
      </c>
      <c r="E1389" s="19"/>
      <c r="F1389" s="19"/>
      <c r="G1389" s="19">
        <f t="shared" si="822"/>
        <v>0</v>
      </c>
      <c r="H1389" s="19"/>
      <c r="I1389" s="19"/>
      <c r="J1389" s="19">
        <f t="shared" si="823"/>
        <v>0</v>
      </c>
      <c r="K1389" s="19"/>
      <c r="L1389" s="19"/>
      <c r="M1389" s="19">
        <f t="shared" si="824"/>
        <v>0</v>
      </c>
      <c r="N1389" s="19"/>
      <c r="O1389" s="19"/>
      <c r="P1389" s="19">
        <f t="shared" si="825"/>
        <v>0</v>
      </c>
      <c r="Q1389" s="19"/>
      <c r="R1389" s="19"/>
      <c r="S1389" s="19">
        <f t="shared" si="826"/>
        <v>0</v>
      </c>
      <c r="T1389" s="19"/>
      <c r="U1389" s="19"/>
      <c r="V1389" s="19">
        <f t="shared" si="827"/>
        <v>0</v>
      </c>
      <c r="W1389" s="19"/>
      <c r="X1389" s="19"/>
      <c r="Y1389" s="2"/>
      <c r="Z1389" s="2"/>
    </row>
    <row r="1390" spans="1:26" ht="16.5" thickTop="1" thickBot="1">
      <c r="A1390" s="13" t="str">
        <f t="shared" si="828"/>
        <v>a</v>
      </c>
      <c r="B1390" s="3" t="s">
        <v>0</v>
      </c>
      <c r="C1390" s="10" t="s">
        <v>17</v>
      </c>
      <c r="D1390" s="16">
        <f t="shared" si="821"/>
        <v>58880</v>
      </c>
      <c r="E1390" s="16">
        <v>58880</v>
      </c>
      <c r="F1390" s="16">
        <v>0</v>
      </c>
      <c r="G1390" s="16">
        <f t="shared" si="822"/>
        <v>0</v>
      </c>
      <c r="H1390" s="16">
        <v>0</v>
      </c>
      <c r="I1390" s="16">
        <v>0</v>
      </c>
      <c r="J1390" s="16">
        <f t="shared" si="823"/>
        <v>15500</v>
      </c>
      <c r="K1390" s="16">
        <v>15500</v>
      </c>
      <c r="L1390" s="16">
        <v>0</v>
      </c>
      <c r="M1390" s="16">
        <f t="shared" si="824"/>
        <v>0</v>
      </c>
      <c r="N1390" s="16">
        <v>0</v>
      </c>
      <c r="O1390" s="16">
        <v>0</v>
      </c>
      <c r="P1390" s="16">
        <f t="shared" si="825"/>
        <v>0</v>
      </c>
      <c r="Q1390" s="16">
        <v>0</v>
      </c>
      <c r="R1390" s="16">
        <v>0</v>
      </c>
      <c r="S1390" s="16">
        <f t="shared" si="826"/>
        <v>0</v>
      </c>
      <c r="T1390" s="16">
        <v>0</v>
      </c>
      <c r="U1390" s="16">
        <v>0</v>
      </c>
      <c r="V1390" s="16">
        <f t="shared" si="827"/>
        <v>0</v>
      </c>
      <c r="W1390" s="16">
        <v>0</v>
      </c>
      <c r="X1390" s="16">
        <v>0</v>
      </c>
      <c r="Y1390" s="2"/>
      <c r="Z1390" s="2"/>
    </row>
    <row r="1391" spans="1:26" s="8" customFormat="1" ht="16.5" thickTop="1" thickBot="1">
      <c r="A1391" s="13" t="str">
        <f t="shared" si="828"/>
        <v>b</v>
      </c>
      <c r="B1391" s="3"/>
      <c r="C1391" s="10" t="s">
        <v>18</v>
      </c>
      <c r="D1391" s="16">
        <f t="shared" si="821"/>
        <v>0</v>
      </c>
      <c r="E1391" s="16">
        <v>0</v>
      </c>
      <c r="F1391" s="16">
        <v>0</v>
      </c>
      <c r="G1391" s="16">
        <f t="shared" si="822"/>
        <v>0</v>
      </c>
      <c r="H1391" s="16">
        <v>0</v>
      </c>
      <c r="I1391" s="16">
        <v>0</v>
      </c>
      <c r="J1391" s="16">
        <f t="shared" si="823"/>
        <v>0</v>
      </c>
      <c r="K1391" s="16">
        <v>0</v>
      </c>
      <c r="L1391" s="16">
        <v>0</v>
      </c>
      <c r="M1391" s="16">
        <f t="shared" si="824"/>
        <v>0</v>
      </c>
      <c r="N1391" s="16">
        <v>0</v>
      </c>
      <c r="O1391" s="16">
        <v>0</v>
      </c>
      <c r="P1391" s="16">
        <f t="shared" si="825"/>
        <v>0</v>
      </c>
      <c r="Q1391" s="16">
        <v>0</v>
      </c>
      <c r="R1391" s="16">
        <v>0</v>
      </c>
      <c r="S1391" s="16">
        <f t="shared" si="826"/>
        <v>0</v>
      </c>
      <c r="T1391" s="16">
        <v>0</v>
      </c>
      <c r="U1391" s="16">
        <v>0</v>
      </c>
      <c r="V1391" s="16">
        <f t="shared" si="827"/>
        <v>0</v>
      </c>
      <c r="W1391" s="16">
        <v>0</v>
      </c>
      <c r="X1391" s="16">
        <v>0</v>
      </c>
      <c r="Y1391" s="2"/>
      <c r="Z1391" s="2"/>
    </row>
    <row r="1392" spans="1:26" ht="31.5" thickTop="1" thickBot="1">
      <c r="A1392" s="13" t="str">
        <f t="shared" si="828"/>
        <v>a</v>
      </c>
      <c r="B1392" s="3" t="s">
        <v>118</v>
      </c>
      <c r="C1392" s="6" t="s">
        <v>144</v>
      </c>
      <c r="D1392" s="14">
        <f t="shared" si="821"/>
        <v>2083804.34</v>
      </c>
      <c r="E1392" s="14">
        <f>E1395+E1404+E1405</f>
        <v>2083804.34</v>
      </c>
      <c r="F1392" s="14">
        <f>F1395+F1404+F1405</f>
        <v>0</v>
      </c>
      <c r="G1392" s="14">
        <f t="shared" si="822"/>
        <v>2090000</v>
      </c>
      <c r="H1392" s="14">
        <f>H1395+H1404+H1405</f>
        <v>2090000</v>
      </c>
      <c r="I1392" s="14">
        <f>I1395+I1404+I1405</f>
        <v>0</v>
      </c>
      <c r="J1392" s="14">
        <f t="shared" si="823"/>
        <v>2090000</v>
      </c>
      <c r="K1392" s="14">
        <f>K1395+K1404+K1405</f>
        <v>2090000</v>
      </c>
      <c r="L1392" s="14">
        <f>L1395+L1404+L1405</f>
        <v>0</v>
      </c>
      <c r="M1392" s="14">
        <f t="shared" si="824"/>
        <v>0</v>
      </c>
      <c r="N1392" s="14">
        <f>N1395+N1404+N1405</f>
        <v>0</v>
      </c>
      <c r="O1392" s="14">
        <f>O1395+O1404+O1405</f>
        <v>0</v>
      </c>
      <c r="P1392" s="14">
        <f t="shared" si="825"/>
        <v>2090000</v>
      </c>
      <c r="Q1392" s="14">
        <f>Q1395+Q1404+Q1405</f>
        <v>2090000</v>
      </c>
      <c r="R1392" s="14">
        <f>R1395+R1404+R1405</f>
        <v>0</v>
      </c>
      <c r="S1392" s="14">
        <f t="shared" si="826"/>
        <v>2090000</v>
      </c>
      <c r="T1392" s="14">
        <f>T1395+T1404+T1405</f>
        <v>2090000</v>
      </c>
      <c r="U1392" s="14">
        <f>U1395+U1404+U1405</f>
        <v>0</v>
      </c>
      <c r="V1392" s="14">
        <f t="shared" si="827"/>
        <v>2090000</v>
      </c>
      <c r="W1392" s="14">
        <f>W1395+W1404+W1405</f>
        <v>2090000</v>
      </c>
      <c r="X1392" s="14">
        <f>X1395+X1404+X1405</f>
        <v>0</v>
      </c>
      <c r="Y1392" s="5" t="s">
        <v>135</v>
      </c>
      <c r="Z1392" s="5" t="s">
        <v>143</v>
      </c>
    </row>
    <row r="1393" spans="1:26" s="8" customFormat="1" ht="16.5" thickTop="1" thickBot="1">
      <c r="A1393" s="13" t="str">
        <f t="shared" si="828"/>
        <v>b</v>
      </c>
      <c r="B1393" s="3"/>
      <c r="C1393" s="9" t="s">
        <v>12</v>
      </c>
      <c r="D1393" s="15">
        <f t="shared" si="821"/>
        <v>0</v>
      </c>
      <c r="E1393" s="15">
        <v>0</v>
      </c>
      <c r="F1393" s="15">
        <v>0</v>
      </c>
      <c r="G1393" s="15">
        <f t="shared" si="822"/>
        <v>0</v>
      </c>
      <c r="H1393" s="15">
        <v>0</v>
      </c>
      <c r="I1393" s="15">
        <v>0</v>
      </c>
      <c r="J1393" s="15">
        <f t="shared" si="823"/>
        <v>0</v>
      </c>
      <c r="K1393" s="15">
        <v>0</v>
      </c>
      <c r="L1393" s="15">
        <v>0</v>
      </c>
      <c r="M1393" s="15">
        <f t="shared" si="824"/>
        <v>0</v>
      </c>
      <c r="N1393" s="15">
        <v>0</v>
      </c>
      <c r="O1393" s="15">
        <v>0</v>
      </c>
      <c r="P1393" s="15">
        <f t="shared" si="825"/>
        <v>0</v>
      </c>
      <c r="Q1393" s="15">
        <v>0</v>
      </c>
      <c r="R1393" s="15">
        <v>0</v>
      </c>
      <c r="S1393" s="15">
        <f t="shared" si="826"/>
        <v>0</v>
      </c>
      <c r="T1393" s="15">
        <v>0</v>
      </c>
      <c r="U1393" s="15">
        <v>0</v>
      </c>
      <c r="V1393" s="15">
        <f t="shared" si="827"/>
        <v>0</v>
      </c>
      <c r="W1393" s="15">
        <v>0</v>
      </c>
      <c r="X1393" s="15">
        <v>0</v>
      </c>
      <c r="Y1393" s="5"/>
      <c r="Z1393" s="5"/>
    </row>
    <row r="1394" spans="1:26" s="8" customFormat="1" ht="16.5" thickTop="1" thickBot="1">
      <c r="A1394" s="13" t="str">
        <f t="shared" si="828"/>
        <v>b</v>
      </c>
      <c r="B1394" s="3"/>
      <c r="C1394" s="9" t="s">
        <v>13</v>
      </c>
      <c r="D1394" s="15">
        <f t="shared" si="821"/>
        <v>0</v>
      </c>
      <c r="E1394" s="15">
        <v>0</v>
      </c>
      <c r="F1394" s="15">
        <v>0</v>
      </c>
      <c r="G1394" s="15">
        <f t="shared" si="822"/>
        <v>0</v>
      </c>
      <c r="H1394" s="15">
        <v>0</v>
      </c>
      <c r="I1394" s="15">
        <v>0</v>
      </c>
      <c r="J1394" s="15">
        <f t="shared" si="823"/>
        <v>0</v>
      </c>
      <c r="K1394" s="15">
        <v>0</v>
      </c>
      <c r="L1394" s="15">
        <v>0</v>
      </c>
      <c r="M1394" s="15">
        <f t="shared" si="824"/>
        <v>0</v>
      </c>
      <c r="N1394" s="15">
        <v>0</v>
      </c>
      <c r="O1394" s="15">
        <v>0</v>
      </c>
      <c r="P1394" s="15">
        <f t="shared" si="825"/>
        <v>0</v>
      </c>
      <c r="Q1394" s="15">
        <v>0</v>
      </c>
      <c r="R1394" s="15">
        <v>0</v>
      </c>
      <c r="S1394" s="15">
        <f t="shared" si="826"/>
        <v>0</v>
      </c>
      <c r="T1394" s="15">
        <v>0</v>
      </c>
      <c r="U1394" s="15">
        <v>0</v>
      </c>
      <c r="V1394" s="15">
        <f t="shared" si="827"/>
        <v>0</v>
      </c>
      <c r="W1394" s="15">
        <v>0</v>
      </c>
      <c r="X1394" s="15">
        <v>0</v>
      </c>
      <c r="Y1394" s="5"/>
      <c r="Z1394" s="5"/>
    </row>
    <row r="1395" spans="1:26" ht="16.5" thickTop="1" thickBot="1">
      <c r="A1395" s="13" t="str">
        <f t="shared" si="828"/>
        <v>a</v>
      </c>
      <c r="B1395" s="3" t="s">
        <v>0</v>
      </c>
      <c r="C1395" s="10" t="s">
        <v>14</v>
      </c>
      <c r="D1395" s="16">
        <f t="shared" si="821"/>
        <v>2083804.34</v>
      </c>
      <c r="E1395" s="16">
        <f>E1396+E1397+E1398+E1399+E1400+E1401</f>
        <v>2083804.34</v>
      </c>
      <c r="F1395" s="16">
        <f>F1396+F1397+F1398+F1399+F1400+F1401</f>
        <v>0</v>
      </c>
      <c r="G1395" s="16">
        <f t="shared" si="822"/>
        <v>2090000</v>
      </c>
      <c r="H1395" s="16">
        <f>H1396+H1397+H1398+H1399+H1400+H1401</f>
        <v>2090000</v>
      </c>
      <c r="I1395" s="16">
        <f>I1396+I1397+I1398+I1399+I1400+I1401</f>
        <v>0</v>
      </c>
      <c r="J1395" s="16">
        <f t="shared" si="823"/>
        <v>2090000</v>
      </c>
      <c r="K1395" s="16">
        <f>K1396+K1397+K1398+K1399+K1400+K1401</f>
        <v>2090000</v>
      </c>
      <c r="L1395" s="16">
        <f>L1396+L1397+L1398+L1399+L1400+L1401</f>
        <v>0</v>
      </c>
      <c r="M1395" s="16">
        <f t="shared" si="824"/>
        <v>0</v>
      </c>
      <c r="N1395" s="16">
        <f>N1396+N1397+N1398+N1399+N1400+N1401</f>
        <v>0</v>
      </c>
      <c r="O1395" s="16">
        <f>O1396+O1397+O1398+O1399+O1400+O1401</f>
        <v>0</v>
      </c>
      <c r="P1395" s="16">
        <f t="shared" si="825"/>
        <v>2090000</v>
      </c>
      <c r="Q1395" s="16">
        <f>Q1396+Q1397+Q1398+Q1399+Q1400+Q1401</f>
        <v>2090000</v>
      </c>
      <c r="R1395" s="16">
        <f>R1396+R1397+R1398+R1399+R1400+R1401</f>
        <v>0</v>
      </c>
      <c r="S1395" s="16">
        <f t="shared" si="826"/>
        <v>2090000</v>
      </c>
      <c r="T1395" s="16">
        <f>T1396+T1397+T1398+T1399+T1400+T1401</f>
        <v>2090000</v>
      </c>
      <c r="U1395" s="16">
        <f>U1396+U1397+U1398+U1399+U1400+U1401</f>
        <v>0</v>
      </c>
      <c r="V1395" s="16">
        <f t="shared" si="827"/>
        <v>2090000</v>
      </c>
      <c r="W1395" s="16">
        <f>W1396+W1397+W1398+W1399+W1400+W1401</f>
        <v>2090000</v>
      </c>
      <c r="X1395" s="16">
        <f>X1396+X1397+X1398+X1399+X1400+X1401</f>
        <v>0</v>
      </c>
      <c r="Y1395" s="2"/>
      <c r="Z1395" s="2"/>
    </row>
    <row r="1396" spans="1:26" s="8" customFormat="1" ht="16.5" thickTop="1" thickBot="1">
      <c r="A1396" s="13" t="str">
        <f t="shared" si="828"/>
        <v>b</v>
      </c>
      <c r="B1396" s="3"/>
      <c r="C1396" s="4" t="s">
        <v>182</v>
      </c>
      <c r="D1396" s="17">
        <f t="shared" si="821"/>
        <v>0</v>
      </c>
      <c r="E1396" s="17"/>
      <c r="F1396" s="17"/>
      <c r="G1396" s="17">
        <f t="shared" si="822"/>
        <v>0</v>
      </c>
      <c r="H1396" s="17"/>
      <c r="I1396" s="17"/>
      <c r="J1396" s="17">
        <f t="shared" si="823"/>
        <v>0</v>
      </c>
      <c r="K1396" s="17"/>
      <c r="L1396" s="17"/>
      <c r="M1396" s="17">
        <f t="shared" si="824"/>
        <v>0</v>
      </c>
      <c r="N1396" s="17"/>
      <c r="O1396" s="17"/>
      <c r="P1396" s="17">
        <f t="shared" si="825"/>
        <v>0</v>
      </c>
      <c r="Q1396" s="17"/>
      <c r="R1396" s="17"/>
      <c r="S1396" s="17">
        <f t="shared" si="826"/>
        <v>0</v>
      </c>
      <c r="T1396" s="17"/>
      <c r="U1396" s="17"/>
      <c r="V1396" s="17">
        <f t="shared" si="827"/>
        <v>0</v>
      </c>
      <c r="W1396" s="17"/>
      <c r="X1396" s="17"/>
      <c r="Y1396" s="2"/>
      <c r="Z1396" s="2"/>
    </row>
    <row r="1397" spans="1:26" s="8" customFormat="1" ht="16.5" thickTop="1" thickBot="1">
      <c r="A1397" s="13" t="str">
        <f t="shared" si="828"/>
        <v>b</v>
      </c>
      <c r="B1397" s="3"/>
      <c r="C1397" s="4" t="s">
        <v>133</v>
      </c>
      <c r="D1397" s="17">
        <f t="shared" si="821"/>
        <v>0</v>
      </c>
      <c r="E1397" s="17"/>
      <c r="F1397" s="17"/>
      <c r="G1397" s="17">
        <f t="shared" si="822"/>
        <v>0</v>
      </c>
      <c r="H1397" s="17"/>
      <c r="I1397" s="17"/>
      <c r="J1397" s="17">
        <f t="shared" si="823"/>
        <v>0</v>
      </c>
      <c r="K1397" s="17"/>
      <c r="L1397" s="17"/>
      <c r="M1397" s="17">
        <f t="shared" si="824"/>
        <v>0</v>
      </c>
      <c r="N1397" s="17"/>
      <c r="O1397" s="17"/>
      <c r="P1397" s="17">
        <f t="shared" si="825"/>
        <v>0</v>
      </c>
      <c r="Q1397" s="17"/>
      <c r="R1397" s="17"/>
      <c r="S1397" s="17">
        <f t="shared" si="826"/>
        <v>0</v>
      </c>
      <c r="T1397" s="17"/>
      <c r="U1397" s="17"/>
      <c r="V1397" s="17">
        <f t="shared" si="827"/>
        <v>0</v>
      </c>
      <c r="W1397" s="17"/>
      <c r="X1397" s="17"/>
      <c r="Y1397" s="2"/>
      <c r="Z1397" s="2"/>
    </row>
    <row r="1398" spans="1:26" s="8" customFormat="1" ht="16.5" thickTop="1" thickBot="1">
      <c r="A1398" s="13" t="str">
        <f t="shared" si="828"/>
        <v>b</v>
      </c>
      <c r="B1398" s="3"/>
      <c r="C1398" s="4" t="s">
        <v>132</v>
      </c>
      <c r="D1398" s="17">
        <f t="shared" si="821"/>
        <v>0</v>
      </c>
      <c r="E1398" s="17"/>
      <c r="F1398" s="17"/>
      <c r="G1398" s="17">
        <f t="shared" si="822"/>
        <v>0</v>
      </c>
      <c r="H1398" s="17"/>
      <c r="I1398" s="17"/>
      <c r="J1398" s="17">
        <f t="shared" si="823"/>
        <v>0</v>
      </c>
      <c r="K1398" s="17"/>
      <c r="L1398" s="17"/>
      <c r="M1398" s="17">
        <f t="shared" si="824"/>
        <v>0</v>
      </c>
      <c r="N1398" s="17"/>
      <c r="O1398" s="17"/>
      <c r="P1398" s="17">
        <f t="shared" si="825"/>
        <v>0</v>
      </c>
      <c r="Q1398" s="17"/>
      <c r="R1398" s="17"/>
      <c r="S1398" s="17">
        <f t="shared" si="826"/>
        <v>0</v>
      </c>
      <c r="T1398" s="17"/>
      <c r="U1398" s="17"/>
      <c r="V1398" s="17">
        <f t="shared" si="827"/>
        <v>0</v>
      </c>
      <c r="W1398" s="17"/>
      <c r="X1398" s="17"/>
      <c r="Y1398" s="2"/>
      <c r="Z1398" s="2"/>
    </row>
    <row r="1399" spans="1:26" s="8" customFormat="1" ht="16.5" thickTop="1" thickBot="1">
      <c r="A1399" s="13" t="str">
        <f t="shared" si="828"/>
        <v>b</v>
      </c>
      <c r="B1399" s="3"/>
      <c r="C1399" s="4" t="s">
        <v>148</v>
      </c>
      <c r="D1399" s="17">
        <f t="shared" si="821"/>
        <v>0</v>
      </c>
      <c r="E1399" s="17"/>
      <c r="F1399" s="17"/>
      <c r="G1399" s="17">
        <f t="shared" si="822"/>
        <v>0</v>
      </c>
      <c r="H1399" s="17"/>
      <c r="I1399" s="17"/>
      <c r="J1399" s="17">
        <f t="shared" si="823"/>
        <v>0</v>
      </c>
      <c r="K1399" s="17"/>
      <c r="L1399" s="17"/>
      <c r="M1399" s="17">
        <f t="shared" si="824"/>
        <v>0</v>
      </c>
      <c r="N1399" s="17"/>
      <c r="O1399" s="17"/>
      <c r="P1399" s="17">
        <f t="shared" si="825"/>
        <v>0</v>
      </c>
      <c r="Q1399" s="17"/>
      <c r="R1399" s="17"/>
      <c r="S1399" s="17">
        <f t="shared" si="826"/>
        <v>0</v>
      </c>
      <c r="T1399" s="17"/>
      <c r="U1399" s="17"/>
      <c r="V1399" s="17">
        <f t="shared" si="827"/>
        <v>0</v>
      </c>
      <c r="W1399" s="17"/>
      <c r="X1399" s="17"/>
      <c r="Y1399" s="2"/>
      <c r="Z1399" s="2"/>
    </row>
    <row r="1400" spans="1:26" s="8" customFormat="1" ht="16.5" thickTop="1" thickBot="1">
      <c r="A1400" s="13" t="str">
        <f t="shared" si="828"/>
        <v>b</v>
      </c>
      <c r="B1400" s="3"/>
      <c r="C1400" s="4" t="s">
        <v>134</v>
      </c>
      <c r="D1400" s="17">
        <f t="shared" si="821"/>
        <v>0</v>
      </c>
      <c r="E1400" s="17"/>
      <c r="F1400" s="17"/>
      <c r="G1400" s="17">
        <f t="shared" si="822"/>
        <v>0</v>
      </c>
      <c r="H1400" s="17"/>
      <c r="I1400" s="17"/>
      <c r="J1400" s="17">
        <f t="shared" si="823"/>
        <v>0</v>
      </c>
      <c r="K1400" s="17"/>
      <c r="L1400" s="17"/>
      <c r="M1400" s="17">
        <f t="shared" si="824"/>
        <v>0</v>
      </c>
      <c r="N1400" s="17"/>
      <c r="O1400" s="17"/>
      <c r="P1400" s="17">
        <f t="shared" si="825"/>
        <v>0</v>
      </c>
      <c r="Q1400" s="17"/>
      <c r="R1400" s="17"/>
      <c r="S1400" s="17">
        <f t="shared" si="826"/>
        <v>0</v>
      </c>
      <c r="T1400" s="17"/>
      <c r="U1400" s="17"/>
      <c r="V1400" s="17">
        <f t="shared" si="827"/>
        <v>0</v>
      </c>
      <c r="W1400" s="17"/>
      <c r="X1400" s="17"/>
      <c r="Y1400" s="2"/>
      <c r="Z1400" s="2"/>
    </row>
    <row r="1401" spans="1:26" ht="16.5" thickTop="1" thickBot="1">
      <c r="A1401" s="13" t="str">
        <f t="shared" si="828"/>
        <v>a</v>
      </c>
      <c r="B1401" s="3" t="s">
        <v>0</v>
      </c>
      <c r="C1401" s="4" t="s">
        <v>129</v>
      </c>
      <c r="D1401" s="17">
        <f t="shared" si="821"/>
        <v>2083804.34</v>
      </c>
      <c r="E1401" s="17">
        <f>E1402+E1403</f>
        <v>2083804.34</v>
      </c>
      <c r="F1401" s="17">
        <f>F1402+F1403</f>
        <v>0</v>
      </c>
      <c r="G1401" s="17">
        <f t="shared" si="822"/>
        <v>2090000</v>
      </c>
      <c r="H1401" s="17">
        <f>H1402+H1403</f>
        <v>2090000</v>
      </c>
      <c r="I1401" s="17">
        <f>I1402+I1403</f>
        <v>0</v>
      </c>
      <c r="J1401" s="17">
        <f t="shared" si="823"/>
        <v>2090000</v>
      </c>
      <c r="K1401" s="17">
        <f>K1402+K1403</f>
        <v>2090000</v>
      </c>
      <c r="L1401" s="17">
        <f>L1402+L1403</f>
        <v>0</v>
      </c>
      <c r="M1401" s="17">
        <f t="shared" si="824"/>
        <v>0</v>
      </c>
      <c r="N1401" s="17">
        <f>N1402+N1403</f>
        <v>0</v>
      </c>
      <c r="O1401" s="17">
        <f>O1402+O1403</f>
        <v>0</v>
      </c>
      <c r="P1401" s="17">
        <f t="shared" si="825"/>
        <v>2090000</v>
      </c>
      <c r="Q1401" s="17">
        <f>Q1402+Q1403</f>
        <v>2090000</v>
      </c>
      <c r="R1401" s="17">
        <f>R1402+R1403</f>
        <v>0</v>
      </c>
      <c r="S1401" s="17">
        <f t="shared" si="826"/>
        <v>2090000</v>
      </c>
      <c r="T1401" s="17">
        <f>T1402+T1403</f>
        <v>2090000</v>
      </c>
      <c r="U1401" s="17">
        <f>U1402+U1403</f>
        <v>0</v>
      </c>
      <c r="V1401" s="17">
        <f t="shared" si="827"/>
        <v>2090000</v>
      </c>
      <c r="W1401" s="17">
        <f>W1402+W1403</f>
        <v>2090000</v>
      </c>
      <c r="X1401" s="17">
        <f>X1402+X1403</f>
        <v>0</v>
      </c>
      <c r="Y1401" s="2"/>
      <c r="Z1401" s="2"/>
    </row>
    <row r="1402" spans="1:26" ht="27" thickTop="1" thickBot="1">
      <c r="A1402" s="13" t="str">
        <f t="shared" si="828"/>
        <v>a</v>
      </c>
      <c r="B1402" s="3" t="s">
        <v>0</v>
      </c>
      <c r="C1402" s="11" t="s">
        <v>15</v>
      </c>
      <c r="D1402" s="19">
        <f t="shared" si="821"/>
        <v>2083804.34</v>
      </c>
      <c r="E1402" s="19">
        <v>2083804.34</v>
      </c>
      <c r="F1402" s="19"/>
      <c r="G1402" s="19">
        <f t="shared" si="822"/>
        <v>2090000</v>
      </c>
      <c r="H1402" s="19">
        <v>2090000</v>
      </c>
      <c r="I1402" s="19"/>
      <c r="J1402" s="19">
        <f t="shared" si="823"/>
        <v>2090000</v>
      </c>
      <c r="K1402" s="19">
        <v>2090000</v>
      </c>
      <c r="L1402" s="19"/>
      <c r="M1402" s="19">
        <f t="shared" si="824"/>
        <v>0</v>
      </c>
      <c r="N1402" s="19"/>
      <c r="O1402" s="19"/>
      <c r="P1402" s="19">
        <f t="shared" si="825"/>
        <v>2090000</v>
      </c>
      <c r="Q1402" s="19">
        <v>2090000</v>
      </c>
      <c r="R1402" s="19"/>
      <c r="S1402" s="19">
        <f t="shared" si="826"/>
        <v>2090000</v>
      </c>
      <c r="T1402" s="19">
        <v>2090000</v>
      </c>
      <c r="U1402" s="19"/>
      <c r="V1402" s="19">
        <f t="shared" si="827"/>
        <v>2090000</v>
      </c>
      <c r="W1402" s="19">
        <v>2090000</v>
      </c>
      <c r="X1402" s="19"/>
      <c r="Y1402" s="2"/>
      <c r="Z1402" s="2"/>
    </row>
    <row r="1403" spans="1:26" s="8" customFormat="1" ht="27" thickTop="1" thickBot="1">
      <c r="A1403" s="13" t="str">
        <f t="shared" si="828"/>
        <v>b</v>
      </c>
      <c r="B1403" s="3"/>
      <c r="C1403" s="11" t="s">
        <v>16</v>
      </c>
      <c r="D1403" s="19">
        <f t="shared" si="821"/>
        <v>0</v>
      </c>
      <c r="E1403" s="19"/>
      <c r="F1403" s="19"/>
      <c r="G1403" s="19">
        <f t="shared" si="822"/>
        <v>0</v>
      </c>
      <c r="H1403" s="19"/>
      <c r="I1403" s="19"/>
      <c r="J1403" s="19">
        <f t="shared" si="823"/>
        <v>0</v>
      </c>
      <c r="K1403" s="19"/>
      <c r="L1403" s="19"/>
      <c r="M1403" s="19">
        <f t="shared" si="824"/>
        <v>0</v>
      </c>
      <c r="N1403" s="19"/>
      <c r="O1403" s="19"/>
      <c r="P1403" s="19">
        <f t="shared" si="825"/>
        <v>0</v>
      </c>
      <c r="Q1403" s="19"/>
      <c r="R1403" s="19"/>
      <c r="S1403" s="19">
        <f t="shared" si="826"/>
        <v>0</v>
      </c>
      <c r="T1403" s="19"/>
      <c r="U1403" s="19"/>
      <c r="V1403" s="19">
        <f t="shared" si="827"/>
        <v>0</v>
      </c>
      <c r="W1403" s="19"/>
      <c r="X1403" s="19"/>
      <c r="Y1403" s="2"/>
      <c r="Z1403" s="2"/>
    </row>
    <row r="1404" spans="1:26" s="8" customFormat="1" ht="16.5" thickTop="1" thickBot="1">
      <c r="A1404" s="13" t="str">
        <f t="shared" si="828"/>
        <v>b</v>
      </c>
      <c r="B1404" s="3"/>
      <c r="C1404" s="10" t="s">
        <v>17</v>
      </c>
      <c r="D1404" s="16">
        <f t="shared" si="821"/>
        <v>0</v>
      </c>
      <c r="E1404" s="16">
        <v>0</v>
      </c>
      <c r="F1404" s="16">
        <v>0</v>
      </c>
      <c r="G1404" s="16">
        <f t="shared" si="822"/>
        <v>0</v>
      </c>
      <c r="H1404" s="16">
        <v>0</v>
      </c>
      <c r="I1404" s="16">
        <v>0</v>
      </c>
      <c r="J1404" s="16">
        <f t="shared" si="823"/>
        <v>0</v>
      </c>
      <c r="K1404" s="16">
        <v>0</v>
      </c>
      <c r="L1404" s="16">
        <v>0</v>
      </c>
      <c r="M1404" s="16">
        <f t="shared" si="824"/>
        <v>0</v>
      </c>
      <c r="N1404" s="16">
        <v>0</v>
      </c>
      <c r="O1404" s="16">
        <v>0</v>
      </c>
      <c r="P1404" s="16">
        <f t="shared" si="825"/>
        <v>0</v>
      </c>
      <c r="Q1404" s="16">
        <v>0</v>
      </c>
      <c r="R1404" s="16">
        <v>0</v>
      </c>
      <c r="S1404" s="16">
        <f t="shared" si="826"/>
        <v>0</v>
      </c>
      <c r="T1404" s="16">
        <v>0</v>
      </c>
      <c r="U1404" s="16">
        <v>0</v>
      </c>
      <c r="V1404" s="16">
        <f t="shared" si="827"/>
        <v>0</v>
      </c>
      <c r="W1404" s="16">
        <v>0</v>
      </c>
      <c r="X1404" s="16">
        <v>0</v>
      </c>
      <c r="Y1404" s="2"/>
      <c r="Z1404" s="2"/>
    </row>
    <row r="1405" spans="1:26" s="8" customFormat="1" ht="16.5" thickTop="1" thickBot="1">
      <c r="A1405" s="13" t="str">
        <f t="shared" si="828"/>
        <v>b</v>
      </c>
      <c r="B1405" s="3"/>
      <c r="C1405" s="10" t="s">
        <v>18</v>
      </c>
      <c r="D1405" s="16">
        <f t="shared" si="821"/>
        <v>0</v>
      </c>
      <c r="E1405" s="16">
        <v>0</v>
      </c>
      <c r="F1405" s="16">
        <v>0</v>
      </c>
      <c r="G1405" s="16">
        <f t="shared" si="822"/>
        <v>0</v>
      </c>
      <c r="H1405" s="16">
        <v>0</v>
      </c>
      <c r="I1405" s="16">
        <v>0</v>
      </c>
      <c r="J1405" s="16">
        <f t="shared" si="823"/>
        <v>0</v>
      </c>
      <c r="K1405" s="16">
        <v>0</v>
      </c>
      <c r="L1405" s="16">
        <v>0</v>
      </c>
      <c r="M1405" s="16">
        <f t="shared" si="824"/>
        <v>0</v>
      </c>
      <c r="N1405" s="16">
        <v>0</v>
      </c>
      <c r="O1405" s="16">
        <v>0</v>
      </c>
      <c r="P1405" s="16">
        <f t="shared" si="825"/>
        <v>0</v>
      </c>
      <c r="Q1405" s="16">
        <v>0</v>
      </c>
      <c r="R1405" s="16">
        <v>0</v>
      </c>
      <c r="S1405" s="16">
        <f t="shared" si="826"/>
        <v>0</v>
      </c>
      <c r="T1405" s="16">
        <v>0</v>
      </c>
      <c r="U1405" s="16">
        <v>0</v>
      </c>
      <c r="V1405" s="16">
        <f t="shared" si="827"/>
        <v>0</v>
      </c>
      <c r="W1405" s="16">
        <v>0</v>
      </c>
      <c r="X1405" s="16">
        <v>0</v>
      </c>
      <c r="Y1405" s="2"/>
      <c r="Z1405" s="2"/>
    </row>
    <row r="1406" spans="1:26" ht="31.5" thickTop="1" thickBot="1">
      <c r="A1406" s="13" t="str">
        <f t="shared" si="828"/>
        <v>a</v>
      </c>
      <c r="B1406" s="3" t="s">
        <v>119</v>
      </c>
      <c r="C1406" s="6" t="s">
        <v>142</v>
      </c>
      <c r="D1406" s="14">
        <f>D1420+D1434+D1448+D1504+D1518</f>
        <v>125921723.72999999</v>
      </c>
      <c r="E1406" s="14">
        <f>E1420+E1434+E1448+E1504+E1518</f>
        <v>125921723.72999999</v>
      </c>
      <c r="F1406" s="14">
        <f t="shared" ref="F1406:X1406" si="829">F1420+F1434+F1448+F1504+F1518</f>
        <v>0</v>
      </c>
      <c r="G1406" s="14">
        <f t="shared" si="829"/>
        <v>57850000</v>
      </c>
      <c r="H1406" s="14">
        <f t="shared" si="829"/>
        <v>57850000</v>
      </c>
      <c r="I1406" s="14">
        <f t="shared" si="829"/>
        <v>0</v>
      </c>
      <c r="J1406" s="14">
        <f t="shared" si="829"/>
        <v>59132000</v>
      </c>
      <c r="K1406" s="14">
        <f t="shared" si="829"/>
        <v>59132000</v>
      </c>
      <c r="L1406" s="14">
        <f t="shared" si="829"/>
        <v>0</v>
      </c>
      <c r="M1406" s="14">
        <f t="shared" ref="M1406:O1406" si="830">M1420+M1434+M1448+M1504+M1518</f>
        <v>0</v>
      </c>
      <c r="N1406" s="14">
        <f t="shared" si="830"/>
        <v>0</v>
      </c>
      <c r="O1406" s="14">
        <f t="shared" si="830"/>
        <v>0</v>
      </c>
      <c r="P1406" s="14">
        <f t="shared" si="829"/>
        <v>65000000</v>
      </c>
      <c r="Q1406" s="14">
        <f t="shared" si="829"/>
        <v>65000000</v>
      </c>
      <c r="R1406" s="14">
        <f t="shared" si="829"/>
        <v>0</v>
      </c>
      <c r="S1406" s="14">
        <f t="shared" ref="S1406:U1406" si="831">S1420+S1434+S1448+S1504+S1518</f>
        <v>65000000</v>
      </c>
      <c r="T1406" s="14">
        <f t="shared" si="831"/>
        <v>65000000</v>
      </c>
      <c r="U1406" s="14">
        <f t="shared" si="831"/>
        <v>0</v>
      </c>
      <c r="V1406" s="14">
        <f t="shared" si="829"/>
        <v>105132000</v>
      </c>
      <c r="W1406" s="14">
        <f t="shared" si="829"/>
        <v>105132000</v>
      </c>
      <c r="X1406" s="14">
        <f t="shared" si="829"/>
        <v>0</v>
      </c>
      <c r="Y1406" s="5"/>
      <c r="Z1406" s="5" t="s">
        <v>0</v>
      </c>
    </row>
    <row r="1407" spans="1:26" s="8" customFormat="1" ht="16.5" thickTop="1" thickBot="1">
      <c r="A1407" s="13" t="str">
        <f t="shared" si="828"/>
        <v>b</v>
      </c>
      <c r="B1407" s="3"/>
      <c r="C1407" s="9" t="s">
        <v>12</v>
      </c>
      <c r="D1407" s="15">
        <f t="shared" ref="D1407:X1419" si="832">D1421+D1435+D1449+D1505+D1519</f>
        <v>0</v>
      </c>
      <c r="E1407" s="15">
        <f t="shared" si="832"/>
        <v>0</v>
      </c>
      <c r="F1407" s="15">
        <f t="shared" si="832"/>
        <v>0</v>
      </c>
      <c r="G1407" s="15">
        <f t="shared" si="832"/>
        <v>0</v>
      </c>
      <c r="H1407" s="15">
        <f t="shared" si="832"/>
        <v>0</v>
      </c>
      <c r="I1407" s="15">
        <f t="shared" si="832"/>
        <v>0</v>
      </c>
      <c r="J1407" s="15">
        <f t="shared" si="832"/>
        <v>0</v>
      </c>
      <c r="K1407" s="15">
        <f t="shared" si="832"/>
        <v>0</v>
      </c>
      <c r="L1407" s="15">
        <f t="shared" si="832"/>
        <v>0</v>
      </c>
      <c r="M1407" s="15">
        <f t="shared" ref="M1407:O1407" si="833">M1421+M1435+M1449+M1505+M1519</f>
        <v>0</v>
      </c>
      <c r="N1407" s="15">
        <f t="shared" si="833"/>
        <v>0</v>
      </c>
      <c r="O1407" s="15">
        <f t="shared" si="833"/>
        <v>0</v>
      </c>
      <c r="P1407" s="15">
        <f t="shared" si="832"/>
        <v>0</v>
      </c>
      <c r="Q1407" s="15">
        <f t="shared" si="832"/>
        <v>0</v>
      </c>
      <c r="R1407" s="15">
        <f t="shared" si="832"/>
        <v>0</v>
      </c>
      <c r="S1407" s="15">
        <f t="shared" ref="S1407:U1407" si="834">S1421+S1435+S1449+S1505+S1519</f>
        <v>0</v>
      </c>
      <c r="T1407" s="15">
        <f t="shared" si="834"/>
        <v>0</v>
      </c>
      <c r="U1407" s="15">
        <f t="shared" si="834"/>
        <v>0</v>
      </c>
      <c r="V1407" s="15">
        <f t="shared" si="832"/>
        <v>0</v>
      </c>
      <c r="W1407" s="15">
        <f t="shared" si="832"/>
        <v>0</v>
      </c>
      <c r="X1407" s="15">
        <f t="shared" si="832"/>
        <v>0</v>
      </c>
      <c r="Y1407" s="5"/>
      <c r="Z1407" s="5"/>
    </row>
    <row r="1408" spans="1:26" s="8" customFormat="1" ht="16.5" thickTop="1" thickBot="1">
      <c r="A1408" s="13" t="str">
        <f t="shared" si="828"/>
        <v>b</v>
      </c>
      <c r="B1408" s="3"/>
      <c r="C1408" s="9" t="s">
        <v>13</v>
      </c>
      <c r="D1408" s="15">
        <f t="shared" si="832"/>
        <v>0</v>
      </c>
      <c r="E1408" s="15">
        <f t="shared" si="832"/>
        <v>0</v>
      </c>
      <c r="F1408" s="15">
        <f t="shared" si="832"/>
        <v>0</v>
      </c>
      <c r="G1408" s="15">
        <f t="shared" si="832"/>
        <v>0</v>
      </c>
      <c r="H1408" s="15">
        <f t="shared" si="832"/>
        <v>0</v>
      </c>
      <c r="I1408" s="15">
        <f t="shared" si="832"/>
        <v>0</v>
      </c>
      <c r="J1408" s="15">
        <f t="shared" si="832"/>
        <v>0</v>
      </c>
      <c r="K1408" s="15">
        <f t="shared" si="832"/>
        <v>0</v>
      </c>
      <c r="L1408" s="15">
        <f t="shared" si="832"/>
        <v>0</v>
      </c>
      <c r="M1408" s="15">
        <f t="shared" ref="M1408:O1408" si="835">M1422+M1436+M1450+M1506+M1520</f>
        <v>0</v>
      </c>
      <c r="N1408" s="15">
        <f t="shared" si="835"/>
        <v>0</v>
      </c>
      <c r="O1408" s="15">
        <f t="shared" si="835"/>
        <v>0</v>
      </c>
      <c r="P1408" s="15">
        <f t="shared" si="832"/>
        <v>0</v>
      </c>
      <c r="Q1408" s="15">
        <f t="shared" si="832"/>
        <v>0</v>
      </c>
      <c r="R1408" s="15">
        <f t="shared" si="832"/>
        <v>0</v>
      </c>
      <c r="S1408" s="15">
        <f t="shared" ref="S1408:U1408" si="836">S1422+S1436+S1450+S1506+S1520</f>
        <v>0</v>
      </c>
      <c r="T1408" s="15">
        <f t="shared" si="836"/>
        <v>0</v>
      </c>
      <c r="U1408" s="15">
        <f t="shared" si="836"/>
        <v>0</v>
      </c>
      <c r="V1408" s="15">
        <f t="shared" si="832"/>
        <v>0</v>
      </c>
      <c r="W1408" s="15">
        <f t="shared" si="832"/>
        <v>0</v>
      </c>
      <c r="X1408" s="15">
        <f t="shared" si="832"/>
        <v>0</v>
      </c>
      <c r="Y1408" s="5"/>
      <c r="Z1408" s="5"/>
    </row>
    <row r="1409" spans="1:26" ht="16.5" thickTop="1" thickBot="1">
      <c r="A1409" s="13" t="str">
        <f t="shared" si="828"/>
        <v>a</v>
      </c>
      <c r="B1409" s="3" t="s">
        <v>0</v>
      </c>
      <c r="C1409" s="10" t="s">
        <v>14</v>
      </c>
      <c r="D1409" s="16">
        <f t="shared" si="832"/>
        <v>30791200.739999998</v>
      </c>
      <c r="E1409" s="16">
        <f t="shared" si="832"/>
        <v>30791200.739999998</v>
      </c>
      <c r="F1409" s="16">
        <f t="shared" si="832"/>
        <v>0</v>
      </c>
      <c r="G1409" s="16">
        <f t="shared" si="832"/>
        <v>27850000</v>
      </c>
      <c r="H1409" s="16">
        <f t="shared" si="832"/>
        <v>27850000</v>
      </c>
      <c r="I1409" s="16">
        <f t="shared" si="832"/>
        <v>0</v>
      </c>
      <c r="J1409" s="16">
        <f t="shared" si="832"/>
        <v>24112000</v>
      </c>
      <c r="K1409" s="16">
        <f t="shared" si="832"/>
        <v>24112000</v>
      </c>
      <c r="L1409" s="16">
        <f t="shared" si="832"/>
        <v>0</v>
      </c>
      <c r="M1409" s="16">
        <f t="shared" ref="M1409:O1409" si="837">M1423+M1437+M1451+M1507+M1521</f>
        <v>0</v>
      </c>
      <c r="N1409" s="16">
        <f t="shared" si="837"/>
        <v>0</v>
      </c>
      <c r="O1409" s="16">
        <f t="shared" si="837"/>
        <v>0</v>
      </c>
      <c r="P1409" s="16">
        <f t="shared" si="832"/>
        <v>40532000</v>
      </c>
      <c r="Q1409" s="16">
        <f t="shared" si="832"/>
        <v>40532000</v>
      </c>
      <c r="R1409" s="16">
        <f t="shared" si="832"/>
        <v>0</v>
      </c>
      <c r="S1409" s="16">
        <f t="shared" ref="S1409:U1409" si="838">S1423+S1437+S1451+S1507+S1521</f>
        <v>40532000</v>
      </c>
      <c r="T1409" s="16">
        <f t="shared" si="838"/>
        <v>40532000</v>
      </c>
      <c r="U1409" s="16">
        <f t="shared" si="838"/>
        <v>0</v>
      </c>
      <c r="V1409" s="16">
        <f t="shared" si="832"/>
        <v>52132000</v>
      </c>
      <c r="W1409" s="16">
        <f t="shared" si="832"/>
        <v>52132000</v>
      </c>
      <c r="X1409" s="16">
        <f t="shared" si="832"/>
        <v>0</v>
      </c>
      <c r="Y1409" s="2"/>
      <c r="Z1409" s="2"/>
    </row>
    <row r="1410" spans="1:26" s="8" customFormat="1" ht="16.5" thickTop="1" thickBot="1">
      <c r="A1410" s="13" t="str">
        <f t="shared" si="828"/>
        <v>b</v>
      </c>
      <c r="B1410" s="3"/>
      <c r="C1410" s="4" t="s">
        <v>182</v>
      </c>
      <c r="D1410" s="17">
        <f t="shared" si="832"/>
        <v>0</v>
      </c>
      <c r="E1410" s="17">
        <f t="shared" si="832"/>
        <v>0</v>
      </c>
      <c r="F1410" s="17">
        <f t="shared" si="832"/>
        <v>0</v>
      </c>
      <c r="G1410" s="17">
        <f t="shared" si="832"/>
        <v>0</v>
      </c>
      <c r="H1410" s="17">
        <f t="shared" si="832"/>
        <v>0</v>
      </c>
      <c r="I1410" s="17">
        <f t="shared" si="832"/>
        <v>0</v>
      </c>
      <c r="J1410" s="17">
        <f t="shared" si="832"/>
        <v>0</v>
      </c>
      <c r="K1410" s="17">
        <f t="shared" si="832"/>
        <v>0</v>
      </c>
      <c r="L1410" s="17">
        <f t="shared" si="832"/>
        <v>0</v>
      </c>
      <c r="M1410" s="17">
        <f t="shared" ref="M1410:O1410" si="839">M1424+M1438+M1452+M1508+M1522</f>
        <v>0</v>
      </c>
      <c r="N1410" s="17">
        <f t="shared" si="839"/>
        <v>0</v>
      </c>
      <c r="O1410" s="17">
        <f t="shared" si="839"/>
        <v>0</v>
      </c>
      <c r="P1410" s="17">
        <f t="shared" si="832"/>
        <v>0</v>
      </c>
      <c r="Q1410" s="17">
        <f t="shared" si="832"/>
        <v>0</v>
      </c>
      <c r="R1410" s="17">
        <f t="shared" si="832"/>
        <v>0</v>
      </c>
      <c r="S1410" s="17">
        <f t="shared" ref="S1410:U1410" si="840">S1424+S1438+S1452+S1508+S1522</f>
        <v>0</v>
      </c>
      <c r="T1410" s="17">
        <f t="shared" si="840"/>
        <v>0</v>
      </c>
      <c r="U1410" s="17">
        <f t="shared" si="840"/>
        <v>0</v>
      </c>
      <c r="V1410" s="17">
        <f t="shared" si="832"/>
        <v>0</v>
      </c>
      <c r="W1410" s="17">
        <f t="shared" si="832"/>
        <v>0</v>
      </c>
      <c r="X1410" s="17">
        <f t="shared" si="832"/>
        <v>0</v>
      </c>
      <c r="Y1410" s="2"/>
      <c r="Z1410" s="2"/>
    </row>
    <row r="1411" spans="1:26" ht="16.5" thickTop="1" thickBot="1">
      <c r="A1411" s="13" t="str">
        <f t="shared" si="828"/>
        <v>a</v>
      </c>
      <c r="B1411" s="3" t="s">
        <v>0</v>
      </c>
      <c r="C1411" s="4" t="s">
        <v>133</v>
      </c>
      <c r="D1411" s="17">
        <f t="shared" si="832"/>
        <v>1169348.83</v>
      </c>
      <c r="E1411" s="17">
        <f t="shared" si="832"/>
        <v>1169348.83</v>
      </c>
      <c r="F1411" s="17">
        <f t="shared" si="832"/>
        <v>0</v>
      </c>
      <c r="G1411" s="17">
        <f t="shared" si="832"/>
        <v>1350000</v>
      </c>
      <c r="H1411" s="17">
        <f t="shared" si="832"/>
        <v>1350000</v>
      </c>
      <c r="I1411" s="17">
        <f t="shared" si="832"/>
        <v>0</v>
      </c>
      <c r="J1411" s="17">
        <f t="shared" si="832"/>
        <v>1382000</v>
      </c>
      <c r="K1411" s="17">
        <f t="shared" si="832"/>
        <v>1382000</v>
      </c>
      <c r="L1411" s="17">
        <f t="shared" si="832"/>
        <v>0</v>
      </c>
      <c r="M1411" s="17">
        <f t="shared" ref="M1411:O1411" si="841">M1425+M1439+M1453+M1509+M1523</f>
        <v>0</v>
      </c>
      <c r="N1411" s="17">
        <f t="shared" si="841"/>
        <v>0</v>
      </c>
      <c r="O1411" s="17">
        <f t="shared" si="841"/>
        <v>0</v>
      </c>
      <c r="P1411" s="17">
        <f t="shared" si="832"/>
        <v>1382000</v>
      </c>
      <c r="Q1411" s="17">
        <f t="shared" si="832"/>
        <v>1382000</v>
      </c>
      <c r="R1411" s="17">
        <f t="shared" si="832"/>
        <v>0</v>
      </c>
      <c r="S1411" s="17">
        <f t="shared" ref="S1411:U1411" si="842">S1425+S1439+S1453+S1509+S1523</f>
        <v>1382000</v>
      </c>
      <c r="T1411" s="17">
        <f t="shared" si="842"/>
        <v>1382000</v>
      </c>
      <c r="U1411" s="17">
        <f t="shared" si="842"/>
        <v>0</v>
      </c>
      <c r="V1411" s="17">
        <f t="shared" si="832"/>
        <v>1482000</v>
      </c>
      <c r="W1411" s="17">
        <f t="shared" si="832"/>
        <v>1482000</v>
      </c>
      <c r="X1411" s="17">
        <f t="shared" si="832"/>
        <v>0</v>
      </c>
      <c r="Y1411" s="2"/>
      <c r="Z1411" s="2"/>
    </row>
    <row r="1412" spans="1:26" ht="16.5" thickTop="1" thickBot="1">
      <c r="A1412" s="13" t="str">
        <f t="shared" si="828"/>
        <v>a</v>
      </c>
      <c r="B1412" s="3" t="s">
        <v>0</v>
      </c>
      <c r="C1412" s="4" t="s">
        <v>132</v>
      </c>
      <c r="D1412" s="17">
        <f t="shared" si="832"/>
        <v>0</v>
      </c>
      <c r="E1412" s="17">
        <f t="shared" si="832"/>
        <v>0</v>
      </c>
      <c r="F1412" s="17">
        <f t="shared" si="832"/>
        <v>0</v>
      </c>
      <c r="G1412" s="17">
        <f t="shared" si="832"/>
        <v>0</v>
      </c>
      <c r="H1412" s="17">
        <f t="shared" si="832"/>
        <v>0</v>
      </c>
      <c r="I1412" s="17">
        <f t="shared" si="832"/>
        <v>0</v>
      </c>
      <c r="J1412" s="17">
        <f t="shared" si="832"/>
        <v>700000</v>
      </c>
      <c r="K1412" s="17">
        <f t="shared" si="832"/>
        <v>700000</v>
      </c>
      <c r="L1412" s="17">
        <f t="shared" si="832"/>
        <v>0</v>
      </c>
      <c r="M1412" s="17">
        <f t="shared" ref="M1412:O1412" si="843">M1426+M1440+M1454+M1510+M1524</f>
        <v>0</v>
      </c>
      <c r="N1412" s="17">
        <f t="shared" si="843"/>
        <v>0</v>
      </c>
      <c r="O1412" s="17">
        <f t="shared" si="843"/>
        <v>0</v>
      </c>
      <c r="P1412" s="17">
        <f t="shared" si="832"/>
        <v>700000</v>
      </c>
      <c r="Q1412" s="17">
        <f t="shared" si="832"/>
        <v>700000</v>
      </c>
      <c r="R1412" s="17">
        <f t="shared" si="832"/>
        <v>0</v>
      </c>
      <c r="S1412" s="17">
        <f t="shared" ref="S1412:U1412" si="844">S1426+S1440+S1454+S1510+S1524</f>
        <v>700000</v>
      </c>
      <c r="T1412" s="17">
        <f t="shared" si="844"/>
        <v>700000</v>
      </c>
      <c r="U1412" s="17">
        <f t="shared" si="844"/>
        <v>0</v>
      </c>
      <c r="V1412" s="17">
        <f t="shared" si="832"/>
        <v>700000</v>
      </c>
      <c r="W1412" s="17">
        <f t="shared" si="832"/>
        <v>700000</v>
      </c>
      <c r="X1412" s="17">
        <f t="shared" si="832"/>
        <v>0</v>
      </c>
      <c r="Y1412" s="2"/>
      <c r="Z1412" s="2"/>
    </row>
    <row r="1413" spans="1:26" s="8" customFormat="1" ht="16.5" thickTop="1" thickBot="1">
      <c r="A1413" s="13" t="str">
        <f t="shared" si="828"/>
        <v>b</v>
      </c>
      <c r="B1413" s="3"/>
      <c r="C1413" s="4" t="s">
        <v>148</v>
      </c>
      <c r="D1413" s="17">
        <f t="shared" si="832"/>
        <v>0</v>
      </c>
      <c r="E1413" s="17">
        <f t="shared" si="832"/>
        <v>0</v>
      </c>
      <c r="F1413" s="17">
        <f t="shared" si="832"/>
        <v>0</v>
      </c>
      <c r="G1413" s="17">
        <f t="shared" si="832"/>
        <v>0</v>
      </c>
      <c r="H1413" s="17">
        <f t="shared" si="832"/>
        <v>0</v>
      </c>
      <c r="I1413" s="17">
        <f t="shared" si="832"/>
        <v>0</v>
      </c>
      <c r="J1413" s="17">
        <f t="shared" si="832"/>
        <v>0</v>
      </c>
      <c r="K1413" s="17">
        <f t="shared" si="832"/>
        <v>0</v>
      </c>
      <c r="L1413" s="17">
        <f t="shared" si="832"/>
        <v>0</v>
      </c>
      <c r="M1413" s="17">
        <f t="shared" ref="M1413:O1413" si="845">M1427+M1441+M1455+M1511+M1525</f>
        <v>0</v>
      </c>
      <c r="N1413" s="17">
        <f t="shared" si="845"/>
        <v>0</v>
      </c>
      <c r="O1413" s="17">
        <f t="shared" si="845"/>
        <v>0</v>
      </c>
      <c r="P1413" s="17">
        <f t="shared" si="832"/>
        <v>0</v>
      </c>
      <c r="Q1413" s="17">
        <f t="shared" si="832"/>
        <v>0</v>
      </c>
      <c r="R1413" s="17">
        <f t="shared" si="832"/>
        <v>0</v>
      </c>
      <c r="S1413" s="17">
        <f t="shared" ref="S1413:U1413" si="846">S1427+S1441+S1455+S1511+S1525</f>
        <v>0</v>
      </c>
      <c r="T1413" s="17">
        <f t="shared" si="846"/>
        <v>0</v>
      </c>
      <c r="U1413" s="17">
        <f t="shared" si="846"/>
        <v>0</v>
      </c>
      <c r="V1413" s="17">
        <f t="shared" si="832"/>
        <v>0</v>
      </c>
      <c r="W1413" s="17">
        <f t="shared" si="832"/>
        <v>0</v>
      </c>
      <c r="X1413" s="17">
        <f t="shared" si="832"/>
        <v>0</v>
      </c>
      <c r="Y1413" s="2"/>
      <c r="Z1413" s="2"/>
    </row>
    <row r="1414" spans="1:26" ht="16.5" thickTop="1" thickBot="1">
      <c r="A1414" s="13" t="str">
        <f t="shared" si="828"/>
        <v>a</v>
      </c>
      <c r="B1414" s="3" t="s">
        <v>0</v>
      </c>
      <c r="C1414" s="4" t="s">
        <v>134</v>
      </c>
      <c r="D1414" s="17">
        <f t="shared" si="832"/>
        <v>2447154.17</v>
      </c>
      <c r="E1414" s="17">
        <f t="shared" si="832"/>
        <v>2447154.17</v>
      </c>
      <c r="F1414" s="17">
        <f t="shared" si="832"/>
        <v>0</v>
      </c>
      <c r="G1414" s="17">
        <f t="shared" si="832"/>
        <v>2000000</v>
      </c>
      <c r="H1414" s="17">
        <f t="shared" si="832"/>
        <v>2000000</v>
      </c>
      <c r="I1414" s="17">
        <f t="shared" si="832"/>
        <v>0</v>
      </c>
      <c r="J1414" s="17">
        <f t="shared" si="832"/>
        <v>2000000</v>
      </c>
      <c r="K1414" s="17">
        <f t="shared" si="832"/>
        <v>2000000</v>
      </c>
      <c r="L1414" s="17">
        <f t="shared" si="832"/>
        <v>0</v>
      </c>
      <c r="M1414" s="17">
        <f t="shared" ref="M1414:O1414" si="847">M1428+M1442+M1456+M1512+M1526</f>
        <v>0</v>
      </c>
      <c r="N1414" s="17">
        <f t="shared" si="847"/>
        <v>0</v>
      </c>
      <c r="O1414" s="17">
        <f t="shared" si="847"/>
        <v>0</v>
      </c>
      <c r="P1414" s="17">
        <f t="shared" si="832"/>
        <v>2000000</v>
      </c>
      <c r="Q1414" s="17">
        <f t="shared" si="832"/>
        <v>2000000</v>
      </c>
      <c r="R1414" s="17">
        <f t="shared" si="832"/>
        <v>0</v>
      </c>
      <c r="S1414" s="17">
        <f t="shared" ref="S1414:U1414" si="848">S1428+S1442+S1456+S1512+S1526</f>
        <v>2000000</v>
      </c>
      <c r="T1414" s="17">
        <f t="shared" si="848"/>
        <v>2000000</v>
      </c>
      <c r="U1414" s="17">
        <f t="shared" si="848"/>
        <v>0</v>
      </c>
      <c r="V1414" s="17">
        <f t="shared" si="832"/>
        <v>3000000</v>
      </c>
      <c r="W1414" s="17">
        <f t="shared" si="832"/>
        <v>3000000</v>
      </c>
      <c r="X1414" s="17">
        <f t="shared" si="832"/>
        <v>0</v>
      </c>
      <c r="Y1414" s="2"/>
      <c r="Z1414" s="2"/>
    </row>
    <row r="1415" spans="1:26" ht="16.5" thickTop="1" thickBot="1">
      <c r="A1415" s="13" t="str">
        <f t="shared" si="828"/>
        <v>a</v>
      </c>
      <c r="B1415" s="3" t="s">
        <v>0</v>
      </c>
      <c r="C1415" s="4" t="s">
        <v>129</v>
      </c>
      <c r="D1415" s="17">
        <f t="shared" si="832"/>
        <v>27174697.739999998</v>
      </c>
      <c r="E1415" s="17">
        <f t="shared" si="832"/>
        <v>27174697.739999998</v>
      </c>
      <c r="F1415" s="17">
        <f t="shared" si="832"/>
        <v>0</v>
      </c>
      <c r="G1415" s="17">
        <f t="shared" si="832"/>
        <v>24500000</v>
      </c>
      <c r="H1415" s="17">
        <f t="shared" si="832"/>
        <v>24500000</v>
      </c>
      <c r="I1415" s="17">
        <f t="shared" si="832"/>
        <v>0</v>
      </c>
      <c r="J1415" s="17">
        <f t="shared" si="832"/>
        <v>20030000</v>
      </c>
      <c r="K1415" s="17">
        <f t="shared" si="832"/>
        <v>20030000</v>
      </c>
      <c r="L1415" s="17">
        <f t="shared" si="832"/>
        <v>0</v>
      </c>
      <c r="M1415" s="17">
        <f t="shared" ref="M1415:O1415" si="849">M1429+M1443+M1457+M1513+M1527</f>
        <v>0</v>
      </c>
      <c r="N1415" s="17">
        <f t="shared" si="849"/>
        <v>0</v>
      </c>
      <c r="O1415" s="17">
        <f t="shared" si="849"/>
        <v>0</v>
      </c>
      <c r="P1415" s="17">
        <f t="shared" si="832"/>
        <v>36450000</v>
      </c>
      <c r="Q1415" s="17">
        <f t="shared" si="832"/>
        <v>36450000</v>
      </c>
      <c r="R1415" s="17">
        <f t="shared" si="832"/>
        <v>0</v>
      </c>
      <c r="S1415" s="17">
        <f t="shared" ref="S1415:U1415" si="850">S1429+S1443+S1457+S1513+S1527</f>
        <v>36450000</v>
      </c>
      <c r="T1415" s="17">
        <f t="shared" si="850"/>
        <v>36450000</v>
      </c>
      <c r="U1415" s="17">
        <f t="shared" si="850"/>
        <v>0</v>
      </c>
      <c r="V1415" s="17">
        <f t="shared" si="832"/>
        <v>46950000</v>
      </c>
      <c r="W1415" s="17">
        <f t="shared" si="832"/>
        <v>46950000</v>
      </c>
      <c r="X1415" s="17">
        <f t="shared" si="832"/>
        <v>0</v>
      </c>
      <c r="Y1415" s="2"/>
      <c r="Z1415" s="2"/>
    </row>
    <row r="1416" spans="1:26" ht="27" thickTop="1" thickBot="1">
      <c r="A1416" s="13" t="str">
        <f t="shared" si="828"/>
        <v>a</v>
      </c>
      <c r="B1416" s="3" t="s">
        <v>0</v>
      </c>
      <c r="C1416" s="11" t="s">
        <v>15</v>
      </c>
      <c r="D1416" s="19">
        <f t="shared" si="832"/>
        <v>3976016.81</v>
      </c>
      <c r="E1416" s="19">
        <f t="shared" si="832"/>
        <v>3976016.81</v>
      </c>
      <c r="F1416" s="19">
        <f t="shared" si="832"/>
        <v>0</v>
      </c>
      <c r="G1416" s="19">
        <f t="shared" si="832"/>
        <v>3150000</v>
      </c>
      <c r="H1416" s="19">
        <f t="shared" si="832"/>
        <v>3150000</v>
      </c>
      <c r="I1416" s="19">
        <f t="shared" si="832"/>
        <v>0</v>
      </c>
      <c r="J1416" s="19">
        <f t="shared" si="832"/>
        <v>130000</v>
      </c>
      <c r="K1416" s="19">
        <f t="shared" si="832"/>
        <v>130000</v>
      </c>
      <c r="L1416" s="19">
        <f t="shared" si="832"/>
        <v>0</v>
      </c>
      <c r="M1416" s="19">
        <f t="shared" ref="M1416:O1416" si="851">M1430+M1444+M1458+M1514+M1528</f>
        <v>0</v>
      </c>
      <c r="N1416" s="19">
        <f t="shared" si="851"/>
        <v>0</v>
      </c>
      <c r="O1416" s="19">
        <f t="shared" si="851"/>
        <v>0</v>
      </c>
      <c r="P1416" s="19">
        <f t="shared" si="832"/>
        <v>3500000</v>
      </c>
      <c r="Q1416" s="19">
        <f t="shared" si="832"/>
        <v>3500000</v>
      </c>
      <c r="R1416" s="19">
        <f t="shared" si="832"/>
        <v>0</v>
      </c>
      <c r="S1416" s="19">
        <f t="shared" ref="S1416:U1416" si="852">S1430+S1444+S1458+S1514+S1528</f>
        <v>3500000</v>
      </c>
      <c r="T1416" s="19">
        <f t="shared" si="852"/>
        <v>3500000</v>
      </c>
      <c r="U1416" s="19">
        <f t="shared" si="852"/>
        <v>0</v>
      </c>
      <c r="V1416" s="19">
        <f t="shared" si="832"/>
        <v>4300000</v>
      </c>
      <c r="W1416" s="19">
        <f t="shared" si="832"/>
        <v>4300000</v>
      </c>
      <c r="X1416" s="19">
        <f t="shared" si="832"/>
        <v>0</v>
      </c>
      <c r="Y1416" s="2"/>
      <c r="Z1416" s="2"/>
    </row>
    <row r="1417" spans="1:26" ht="27" thickTop="1" thickBot="1">
      <c r="A1417" s="13" t="str">
        <f t="shared" si="828"/>
        <v>a</v>
      </c>
      <c r="B1417" s="3" t="s">
        <v>0</v>
      </c>
      <c r="C1417" s="11" t="s">
        <v>16</v>
      </c>
      <c r="D1417" s="19">
        <f t="shared" si="832"/>
        <v>23198680.93</v>
      </c>
      <c r="E1417" s="19">
        <f t="shared" si="832"/>
        <v>23198680.93</v>
      </c>
      <c r="F1417" s="19">
        <f t="shared" si="832"/>
        <v>0</v>
      </c>
      <c r="G1417" s="19">
        <f t="shared" si="832"/>
        <v>21350000</v>
      </c>
      <c r="H1417" s="19">
        <f t="shared" si="832"/>
        <v>21350000</v>
      </c>
      <c r="I1417" s="19">
        <f t="shared" si="832"/>
        <v>0</v>
      </c>
      <c r="J1417" s="19">
        <f t="shared" si="832"/>
        <v>19900000</v>
      </c>
      <c r="K1417" s="19">
        <f t="shared" si="832"/>
        <v>19900000</v>
      </c>
      <c r="L1417" s="19">
        <f t="shared" si="832"/>
        <v>0</v>
      </c>
      <c r="M1417" s="19">
        <f t="shared" ref="M1417:O1417" si="853">M1431+M1445+M1459+M1515+M1529</f>
        <v>0</v>
      </c>
      <c r="N1417" s="19">
        <f t="shared" si="853"/>
        <v>0</v>
      </c>
      <c r="O1417" s="19">
        <f t="shared" si="853"/>
        <v>0</v>
      </c>
      <c r="P1417" s="19">
        <f t="shared" si="832"/>
        <v>32950000</v>
      </c>
      <c r="Q1417" s="19">
        <f t="shared" si="832"/>
        <v>32950000</v>
      </c>
      <c r="R1417" s="19">
        <f t="shared" si="832"/>
        <v>0</v>
      </c>
      <c r="S1417" s="19">
        <f t="shared" ref="S1417:U1417" si="854">S1431+S1445+S1459+S1515+S1529</f>
        <v>32950000</v>
      </c>
      <c r="T1417" s="19">
        <f t="shared" si="854"/>
        <v>32950000</v>
      </c>
      <c r="U1417" s="19">
        <f t="shared" si="854"/>
        <v>0</v>
      </c>
      <c r="V1417" s="19">
        <f t="shared" si="832"/>
        <v>42650000</v>
      </c>
      <c r="W1417" s="19">
        <f t="shared" si="832"/>
        <v>42650000</v>
      </c>
      <c r="X1417" s="19">
        <f t="shared" si="832"/>
        <v>0</v>
      </c>
      <c r="Y1417" s="2"/>
      <c r="Z1417" s="2"/>
    </row>
    <row r="1418" spans="1:26" ht="16.5" thickTop="1" thickBot="1">
      <c r="A1418" s="13" t="str">
        <f t="shared" si="828"/>
        <v>a</v>
      </c>
      <c r="B1418" s="3" t="s">
        <v>0</v>
      </c>
      <c r="C1418" s="10" t="s">
        <v>17</v>
      </c>
      <c r="D1418" s="16">
        <f t="shared" si="832"/>
        <v>95130522.989999995</v>
      </c>
      <c r="E1418" s="16">
        <f t="shared" si="832"/>
        <v>95130522.989999995</v>
      </c>
      <c r="F1418" s="16">
        <f t="shared" si="832"/>
        <v>0</v>
      </c>
      <c r="G1418" s="16">
        <f t="shared" si="832"/>
        <v>30000000</v>
      </c>
      <c r="H1418" s="16">
        <f t="shared" si="832"/>
        <v>30000000</v>
      </c>
      <c r="I1418" s="16">
        <f t="shared" si="832"/>
        <v>0</v>
      </c>
      <c r="J1418" s="16">
        <f t="shared" si="832"/>
        <v>35020000</v>
      </c>
      <c r="K1418" s="16">
        <f t="shared" si="832"/>
        <v>35020000</v>
      </c>
      <c r="L1418" s="16">
        <f t="shared" si="832"/>
        <v>0</v>
      </c>
      <c r="M1418" s="16">
        <f t="shared" ref="M1418:O1418" si="855">M1432+M1446+M1460+M1516+M1530</f>
        <v>0</v>
      </c>
      <c r="N1418" s="16">
        <f t="shared" si="855"/>
        <v>0</v>
      </c>
      <c r="O1418" s="16">
        <f t="shared" si="855"/>
        <v>0</v>
      </c>
      <c r="P1418" s="16">
        <f t="shared" si="832"/>
        <v>24468000</v>
      </c>
      <c r="Q1418" s="16">
        <f t="shared" si="832"/>
        <v>24468000</v>
      </c>
      <c r="R1418" s="16">
        <f t="shared" si="832"/>
        <v>0</v>
      </c>
      <c r="S1418" s="16">
        <f t="shared" ref="S1418:U1418" si="856">S1432+S1446+S1460+S1516+S1530</f>
        <v>24468000</v>
      </c>
      <c r="T1418" s="16">
        <f t="shared" si="856"/>
        <v>24468000</v>
      </c>
      <c r="U1418" s="16">
        <f t="shared" si="856"/>
        <v>0</v>
      </c>
      <c r="V1418" s="16">
        <f t="shared" si="832"/>
        <v>53000000</v>
      </c>
      <c r="W1418" s="16">
        <f t="shared" si="832"/>
        <v>53000000</v>
      </c>
      <c r="X1418" s="16">
        <f t="shared" si="832"/>
        <v>0</v>
      </c>
      <c r="Y1418" s="2"/>
      <c r="Z1418" s="2"/>
    </row>
    <row r="1419" spans="1:26" ht="16.5" thickTop="1" thickBot="1">
      <c r="A1419" s="13" t="str">
        <f t="shared" si="828"/>
        <v>b</v>
      </c>
      <c r="B1419" s="3" t="s">
        <v>0</v>
      </c>
      <c r="C1419" s="10" t="s">
        <v>18</v>
      </c>
      <c r="D1419" s="16">
        <f t="shared" si="832"/>
        <v>0</v>
      </c>
      <c r="E1419" s="16">
        <f t="shared" si="832"/>
        <v>0</v>
      </c>
      <c r="F1419" s="16">
        <f t="shared" si="832"/>
        <v>0</v>
      </c>
      <c r="G1419" s="16">
        <f t="shared" si="832"/>
        <v>0</v>
      </c>
      <c r="H1419" s="16">
        <f t="shared" si="832"/>
        <v>0</v>
      </c>
      <c r="I1419" s="16">
        <f t="shared" si="832"/>
        <v>0</v>
      </c>
      <c r="J1419" s="16">
        <f t="shared" si="832"/>
        <v>0</v>
      </c>
      <c r="K1419" s="16">
        <f t="shared" si="832"/>
        <v>0</v>
      </c>
      <c r="L1419" s="16">
        <f t="shared" si="832"/>
        <v>0</v>
      </c>
      <c r="M1419" s="16">
        <f t="shared" ref="M1419:O1419" si="857">M1433+M1447+M1461+M1517+M1531</f>
        <v>0</v>
      </c>
      <c r="N1419" s="16">
        <f t="shared" si="857"/>
        <v>0</v>
      </c>
      <c r="O1419" s="16">
        <f t="shared" si="857"/>
        <v>0</v>
      </c>
      <c r="P1419" s="16">
        <f t="shared" si="832"/>
        <v>0</v>
      </c>
      <c r="Q1419" s="16">
        <f t="shared" si="832"/>
        <v>0</v>
      </c>
      <c r="R1419" s="16">
        <f t="shared" si="832"/>
        <v>0</v>
      </c>
      <c r="S1419" s="16">
        <f t="shared" ref="S1419:U1419" si="858">S1433+S1447+S1461+S1517+S1531</f>
        <v>0</v>
      </c>
      <c r="T1419" s="16">
        <f t="shared" si="858"/>
        <v>0</v>
      </c>
      <c r="U1419" s="16">
        <f t="shared" si="858"/>
        <v>0</v>
      </c>
      <c r="V1419" s="16">
        <f t="shared" si="832"/>
        <v>0</v>
      </c>
      <c r="W1419" s="16">
        <f t="shared" si="832"/>
        <v>0</v>
      </c>
      <c r="X1419" s="16">
        <f t="shared" si="832"/>
        <v>0</v>
      </c>
      <c r="Y1419" s="2"/>
      <c r="Z1419" s="2"/>
    </row>
    <row r="1420" spans="1:26" ht="46.5" thickTop="1" thickBot="1">
      <c r="A1420" s="13" t="str">
        <f t="shared" si="828"/>
        <v>a</v>
      </c>
      <c r="B1420" s="3" t="s">
        <v>120</v>
      </c>
      <c r="C1420" s="6" t="s">
        <v>141</v>
      </c>
      <c r="D1420" s="14">
        <f t="shared" ref="D1420:D1447" si="859">E1420+F1420</f>
        <v>649980</v>
      </c>
      <c r="E1420" s="14">
        <f>E1423+E1432+E1433</f>
        <v>649980</v>
      </c>
      <c r="F1420" s="14">
        <f>F1423+F1432+F1433</f>
        <v>0</v>
      </c>
      <c r="G1420" s="14">
        <f t="shared" ref="G1420:G1447" si="860">H1420+I1420</f>
        <v>650000</v>
      </c>
      <c r="H1420" s="14">
        <f>H1423+H1432+H1433</f>
        <v>650000</v>
      </c>
      <c r="I1420" s="14">
        <f>I1423+I1432+I1433</f>
        <v>0</v>
      </c>
      <c r="J1420" s="14">
        <f t="shared" ref="J1420:J1447" si="861">K1420+L1420</f>
        <v>650000</v>
      </c>
      <c r="K1420" s="14">
        <f>K1423+K1432+K1433</f>
        <v>650000</v>
      </c>
      <c r="L1420" s="14">
        <f>L1423+L1432+L1433</f>
        <v>0</v>
      </c>
      <c r="M1420" s="14">
        <f t="shared" ref="M1420:M1447" si="862">N1420+O1420</f>
        <v>0</v>
      </c>
      <c r="N1420" s="14">
        <f>N1423+N1432+N1433</f>
        <v>0</v>
      </c>
      <c r="O1420" s="14">
        <f>O1423+O1432+O1433</f>
        <v>0</v>
      </c>
      <c r="P1420" s="14">
        <f t="shared" ref="P1420:P1447" si="863">Q1420+R1420</f>
        <v>650000</v>
      </c>
      <c r="Q1420" s="14">
        <f>Q1423+Q1432+Q1433</f>
        <v>650000</v>
      </c>
      <c r="R1420" s="14">
        <f>R1423+R1432+R1433</f>
        <v>0</v>
      </c>
      <c r="S1420" s="14">
        <f t="shared" ref="S1420:S1447" si="864">T1420+U1420</f>
        <v>650000</v>
      </c>
      <c r="T1420" s="14">
        <f>T1423+T1432+T1433</f>
        <v>650000</v>
      </c>
      <c r="U1420" s="14">
        <f>U1423+U1432+U1433</f>
        <v>0</v>
      </c>
      <c r="V1420" s="14">
        <f t="shared" ref="V1420:V1447" si="865">W1420+X1420</f>
        <v>650000</v>
      </c>
      <c r="W1420" s="14">
        <f>W1423+W1432+W1433</f>
        <v>650000</v>
      </c>
      <c r="X1420" s="14">
        <f>X1423+X1432+X1433</f>
        <v>0</v>
      </c>
      <c r="Y1420" s="5" t="s">
        <v>11</v>
      </c>
      <c r="Z1420" s="5" t="s">
        <v>130</v>
      </c>
    </row>
    <row r="1421" spans="1:26" s="8" customFormat="1" ht="16.5" thickTop="1" thickBot="1">
      <c r="A1421" s="13" t="str">
        <f t="shared" si="828"/>
        <v>b</v>
      </c>
      <c r="B1421" s="3"/>
      <c r="C1421" s="9" t="s">
        <v>12</v>
      </c>
      <c r="D1421" s="15">
        <f t="shared" si="859"/>
        <v>0</v>
      </c>
      <c r="E1421" s="15">
        <v>0</v>
      </c>
      <c r="F1421" s="15">
        <v>0</v>
      </c>
      <c r="G1421" s="15">
        <f t="shared" si="860"/>
        <v>0</v>
      </c>
      <c r="H1421" s="15">
        <v>0</v>
      </c>
      <c r="I1421" s="15">
        <v>0</v>
      </c>
      <c r="J1421" s="15">
        <f t="shared" si="861"/>
        <v>0</v>
      </c>
      <c r="K1421" s="15">
        <v>0</v>
      </c>
      <c r="L1421" s="15">
        <v>0</v>
      </c>
      <c r="M1421" s="15">
        <f t="shared" si="862"/>
        <v>0</v>
      </c>
      <c r="N1421" s="15">
        <v>0</v>
      </c>
      <c r="O1421" s="15">
        <v>0</v>
      </c>
      <c r="P1421" s="15">
        <f t="shared" si="863"/>
        <v>0</v>
      </c>
      <c r="Q1421" s="15">
        <v>0</v>
      </c>
      <c r="R1421" s="15">
        <v>0</v>
      </c>
      <c r="S1421" s="15">
        <f t="shared" si="864"/>
        <v>0</v>
      </c>
      <c r="T1421" s="15">
        <v>0</v>
      </c>
      <c r="U1421" s="15">
        <v>0</v>
      </c>
      <c r="V1421" s="15">
        <f t="shared" si="865"/>
        <v>0</v>
      </c>
      <c r="W1421" s="15">
        <v>0</v>
      </c>
      <c r="X1421" s="15">
        <v>0</v>
      </c>
      <c r="Y1421" s="5"/>
      <c r="Z1421" s="5"/>
    </row>
    <row r="1422" spans="1:26" s="8" customFormat="1" ht="16.5" thickTop="1" thickBot="1">
      <c r="A1422" s="13" t="str">
        <f t="shared" si="828"/>
        <v>b</v>
      </c>
      <c r="B1422" s="3"/>
      <c r="C1422" s="9" t="s">
        <v>13</v>
      </c>
      <c r="D1422" s="15">
        <f t="shared" si="859"/>
        <v>0</v>
      </c>
      <c r="E1422" s="15">
        <v>0</v>
      </c>
      <c r="F1422" s="15">
        <v>0</v>
      </c>
      <c r="G1422" s="15">
        <f t="shared" si="860"/>
        <v>0</v>
      </c>
      <c r="H1422" s="15">
        <v>0</v>
      </c>
      <c r="I1422" s="15">
        <v>0</v>
      </c>
      <c r="J1422" s="15">
        <f t="shared" si="861"/>
        <v>0</v>
      </c>
      <c r="K1422" s="15">
        <v>0</v>
      </c>
      <c r="L1422" s="15">
        <v>0</v>
      </c>
      <c r="M1422" s="15">
        <f t="shared" si="862"/>
        <v>0</v>
      </c>
      <c r="N1422" s="15">
        <v>0</v>
      </c>
      <c r="O1422" s="15">
        <v>0</v>
      </c>
      <c r="P1422" s="15">
        <f t="shared" si="863"/>
        <v>0</v>
      </c>
      <c r="Q1422" s="15">
        <v>0</v>
      </c>
      <c r="R1422" s="15">
        <v>0</v>
      </c>
      <c r="S1422" s="15">
        <f t="shared" si="864"/>
        <v>0</v>
      </c>
      <c r="T1422" s="15">
        <v>0</v>
      </c>
      <c r="U1422" s="15">
        <v>0</v>
      </c>
      <c r="V1422" s="15">
        <f t="shared" si="865"/>
        <v>0</v>
      </c>
      <c r="W1422" s="15">
        <v>0</v>
      </c>
      <c r="X1422" s="15">
        <v>0</v>
      </c>
      <c r="Y1422" s="5"/>
      <c r="Z1422" s="5"/>
    </row>
    <row r="1423" spans="1:26" ht="16.5" thickTop="1" thickBot="1">
      <c r="A1423" s="13" t="str">
        <f t="shared" si="828"/>
        <v>a</v>
      </c>
      <c r="B1423" s="3" t="s">
        <v>0</v>
      </c>
      <c r="C1423" s="10" t="s">
        <v>14</v>
      </c>
      <c r="D1423" s="16">
        <f t="shared" si="859"/>
        <v>649980</v>
      </c>
      <c r="E1423" s="16">
        <f>E1424+E1425+E1426+E1427+E1428+E1429</f>
        <v>649980</v>
      </c>
      <c r="F1423" s="16">
        <f>F1424+F1425+F1426+F1427+F1428+F1429</f>
        <v>0</v>
      </c>
      <c r="G1423" s="16">
        <f t="shared" si="860"/>
        <v>650000</v>
      </c>
      <c r="H1423" s="16">
        <f>H1424+H1425+H1426+H1427+H1428+H1429</f>
        <v>650000</v>
      </c>
      <c r="I1423" s="16">
        <f>I1424+I1425+I1426+I1427+I1428+I1429</f>
        <v>0</v>
      </c>
      <c r="J1423" s="16">
        <f t="shared" si="861"/>
        <v>650000</v>
      </c>
      <c r="K1423" s="16">
        <f>K1424+K1425+K1426+K1427+K1428+K1429</f>
        <v>650000</v>
      </c>
      <c r="L1423" s="16">
        <f>L1424+L1425+L1426+L1427+L1428+L1429</f>
        <v>0</v>
      </c>
      <c r="M1423" s="16">
        <f t="shared" si="862"/>
        <v>0</v>
      </c>
      <c r="N1423" s="16">
        <f>N1424+N1425+N1426+N1427+N1428+N1429</f>
        <v>0</v>
      </c>
      <c r="O1423" s="16">
        <f>O1424+O1425+O1426+O1427+O1428+O1429</f>
        <v>0</v>
      </c>
      <c r="P1423" s="16">
        <f t="shared" si="863"/>
        <v>650000</v>
      </c>
      <c r="Q1423" s="16">
        <f>Q1424+Q1425+Q1426+Q1427+Q1428+Q1429</f>
        <v>650000</v>
      </c>
      <c r="R1423" s="16">
        <f>R1424+R1425+R1426+R1427+R1428+R1429</f>
        <v>0</v>
      </c>
      <c r="S1423" s="16">
        <f t="shared" si="864"/>
        <v>650000</v>
      </c>
      <c r="T1423" s="16">
        <f>T1424+T1425+T1426+T1427+T1428+T1429</f>
        <v>650000</v>
      </c>
      <c r="U1423" s="16">
        <f>U1424+U1425+U1426+U1427+U1428+U1429</f>
        <v>0</v>
      </c>
      <c r="V1423" s="16">
        <f t="shared" si="865"/>
        <v>650000</v>
      </c>
      <c r="W1423" s="16">
        <f>W1424+W1425+W1426+W1427+W1428+W1429</f>
        <v>650000</v>
      </c>
      <c r="X1423" s="16">
        <f>X1424+X1425+X1426+X1427+X1428+X1429</f>
        <v>0</v>
      </c>
      <c r="Y1423" s="2"/>
      <c r="Z1423" s="2"/>
    </row>
    <row r="1424" spans="1:26" s="8" customFormat="1" ht="16.5" thickTop="1" thickBot="1">
      <c r="A1424" s="13" t="str">
        <f t="shared" si="828"/>
        <v>b</v>
      </c>
      <c r="B1424" s="3"/>
      <c r="C1424" s="4" t="s">
        <v>182</v>
      </c>
      <c r="D1424" s="17">
        <f t="shared" si="859"/>
        <v>0</v>
      </c>
      <c r="E1424" s="17"/>
      <c r="F1424" s="17"/>
      <c r="G1424" s="17">
        <f t="shared" si="860"/>
        <v>0</v>
      </c>
      <c r="H1424" s="17"/>
      <c r="I1424" s="17"/>
      <c r="J1424" s="17">
        <f t="shared" si="861"/>
        <v>0</v>
      </c>
      <c r="K1424" s="17"/>
      <c r="L1424" s="17"/>
      <c r="M1424" s="17">
        <f t="shared" si="862"/>
        <v>0</v>
      </c>
      <c r="N1424" s="17"/>
      <c r="O1424" s="17"/>
      <c r="P1424" s="17">
        <f t="shared" si="863"/>
        <v>0</v>
      </c>
      <c r="Q1424" s="17"/>
      <c r="R1424" s="17"/>
      <c r="S1424" s="17">
        <f t="shared" si="864"/>
        <v>0</v>
      </c>
      <c r="T1424" s="17"/>
      <c r="U1424" s="17"/>
      <c r="V1424" s="17">
        <f t="shared" si="865"/>
        <v>0</v>
      </c>
      <c r="W1424" s="17"/>
      <c r="X1424" s="17"/>
      <c r="Y1424" s="2"/>
      <c r="Z1424" s="2"/>
    </row>
    <row r="1425" spans="1:26" s="8" customFormat="1" ht="16.5" thickTop="1" thickBot="1">
      <c r="A1425" s="13" t="str">
        <f t="shared" si="828"/>
        <v>b</v>
      </c>
      <c r="B1425" s="3"/>
      <c r="C1425" s="4" t="s">
        <v>133</v>
      </c>
      <c r="D1425" s="17">
        <f t="shared" si="859"/>
        <v>0</v>
      </c>
      <c r="E1425" s="17"/>
      <c r="F1425" s="17"/>
      <c r="G1425" s="17">
        <f t="shared" si="860"/>
        <v>0</v>
      </c>
      <c r="H1425" s="17"/>
      <c r="I1425" s="17"/>
      <c r="J1425" s="17">
        <f t="shared" si="861"/>
        <v>0</v>
      </c>
      <c r="K1425" s="17"/>
      <c r="L1425" s="17"/>
      <c r="M1425" s="17">
        <f t="shared" si="862"/>
        <v>0</v>
      </c>
      <c r="N1425" s="17"/>
      <c r="O1425" s="17"/>
      <c r="P1425" s="17">
        <f t="shared" si="863"/>
        <v>0</v>
      </c>
      <c r="Q1425" s="17"/>
      <c r="R1425" s="17"/>
      <c r="S1425" s="17">
        <f t="shared" si="864"/>
        <v>0</v>
      </c>
      <c r="T1425" s="17"/>
      <c r="U1425" s="17"/>
      <c r="V1425" s="17">
        <f t="shared" si="865"/>
        <v>0</v>
      </c>
      <c r="W1425" s="17"/>
      <c r="X1425" s="17"/>
      <c r="Y1425" s="2"/>
      <c r="Z1425" s="2"/>
    </row>
    <row r="1426" spans="1:26" ht="16.5" thickTop="1" thickBot="1">
      <c r="A1426" s="13" t="str">
        <f t="shared" si="828"/>
        <v>a</v>
      </c>
      <c r="B1426" s="3" t="s">
        <v>0</v>
      </c>
      <c r="C1426" s="4" t="s">
        <v>132</v>
      </c>
      <c r="D1426" s="17">
        <f t="shared" si="859"/>
        <v>0</v>
      </c>
      <c r="E1426" s="17"/>
      <c r="F1426" s="17"/>
      <c r="G1426" s="17">
        <f t="shared" si="860"/>
        <v>0</v>
      </c>
      <c r="H1426" s="17"/>
      <c r="I1426" s="17"/>
      <c r="J1426" s="17">
        <f t="shared" si="861"/>
        <v>650000</v>
      </c>
      <c r="K1426" s="17">
        <v>650000</v>
      </c>
      <c r="L1426" s="17"/>
      <c r="M1426" s="17">
        <f t="shared" si="862"/>
        <v>0</v>
      </c>
      <c r="N1426" s="17"/>
      <c r="O1426" s="17"/>
      <c r="P1426" s="17">
        <f t="shared" si="863"/>
        <v>650000</v>
      </c>
      <c r="Q1426" s="17">
        <v>650000</v>
      </c>
      <c r="R1426" s="17"/>
      <c r="S1426" s="17">
        <f t="shared" si="864"/>
        <v>650000</v>
      </c>
      <c r="T1426" s="17">
        <v>650000</v>
      </c>
      <c r="U1426" s="17"/>
      <c r="V1426" s="17">
        <f t="shared" si="865"/>
        <v>650000</v>
      </c>
      <c r="W1426" s="17">
        <v>650000</v>
      </c>
      <c r="X1426" s="17"/>
      <c r="Y1426" s="2"/>
      <c r="Z1426" s="2"/>
    </row>
    <row r="1427" spans="1:26" s="8" customFormat="1" ht="16.5" thickTop="1" thickBot="1">
      <c r="A1427" s="13" t="str">
        <f t="shared" si="828"/>
        <v>b</v>
      </c>
      <c r="B1427" s="3"/>
      <c r="C1427" s="4" t="s">
        <v>148</v>
      </c>
      <c r="D1427" s="17">
        <f t="shared" si="859"/>
        <v>0</v>
      </c>
      <c r="E1427" s="17"/>
      <c r="F1427" s="17"/>
      <c r="G1427" s="17">
        <f t="shared" si="860"/>
        <v>0</v>
      </c>
      <c r="H1427" s="17"/>
      <c r="I1427" s="17"/>
      <c r="J1427" s="17">
        <f t="shared" si="861"/>
        <v>0</v>
      </c>
      <c r="K1427" s="17"/>
      <c r="L1427" s="17"/>
      <c r="M1427" s="17">
        <f t="shared" si="862"/>
        <v>0</v>
      </c>
      <c r="N1427" s="17"/>
      <c r="O1427" s="17"/>
      <c r="P1427" s="17">
        <f t="shared" si="863"/>
        <v>0</v>
      </c>
      <c r="Q1427" s="17"/>
      <c r="R1427" s="17"/>
      <c r="S1427" s="17">
        <f t="shared" si="864"/>
        <v>0</v>
      </c>
      <c r="T1427" s="17"/>
      <c r="U1427" s="17"/>
      <c r="V1427" s="17">
        <f t="shared" si="865"/>
        <v>0</v>
      </c>
      <c r="W1427" s="17"/>
      <c r="X1427" s="17"/>
      <c r="Y1427" s="2"/>
      <c r="Z1427" s="2"/>
    </row>
    <row r="1428" spans="1:26" s="8" customFormat="1" ht="16.5" thickTop="1" thickBot="1">
      <c r="A1428" s="13" t="str">
        <f t="shared" si="828"/>
        <v>b</v>
      </c>
      <c r="B1428" s="3"/>
      <c r="C1428" s="4" t="s">
        <v>134</v>
      </c>
      <c r="D1428" s="17">
        <f t="shared" si="859"/>
        <v>0</v>
      </c>
      <c r="E1428" s="17"/>
      <c r="F1428" s="17"/>
      <c r="G1428" s="17">
        <f t="shared" si="860"/>
        <v>0</v>
      </c>
      <c r="H1428" s="17"/>
      <c r="I1428" s="17"/>
      <c r="J1428" s="17">
        <f t="shared" si="861"/>
        <v>0</v>
      </c>
      <c r="K1428" s="17"/>
      <c r="L1428" s="17"/>
      <c r="M1428" s="17">
        <f t="shared" si="862"/>
        <v>0</v>
      </c>
      <c r="N1428" s="17"/>
      <c r="O1428" s="17"/>
      <c r="P1428" s="17">
        <f t="shared" si="863"/>
        <v>0</v>
      </c>
      <c r="Q1428" s="17"/>
      <c r="R1428" s="17"/>
      <c r="S1428" s="17">
        <f t="shared" si="864"/>
        <v>0</v>
      </c>
      <c r="T1428" s="17"/>
      <c r="U1428" s="17"/>
      <c r="V1428" s="17">
        <f t="shared" si="865"/>
        <v>0</v>
      </c>
      <c r="W1428" s="17"/>
      <c r="X1428" s="17"/>
      <c r="Y1428" s="2"/>
      <c r="Z1428" s="2"/>
    </row>
    <row r="1429" spans="1:26" ht="16.5" thickTop="1" thickBot="1">
      <c r="A1429" s="13" t="str">
        <f t="shared" si="828"/>
        <v>a</v>
      </c>
      <c r="B1429" s="3" t="s">
        <v>0</v>
      </c>
      <c r="C1429" s="4" t="s">
        <v>129</v>
      </c>
      <c r="D1429" s="17">
        <f t="shared" si="859"/>
        <v>649980</v>
      </c>
      <c r="E1429" s="17">
        <f>E1430+E1431</f>
        <v>649980</v>
      </c>
      <c r="F1429" s="17">
        <f>F1430+F1431</f>
        <v>0</v>
      </c>
      <c r="G1429" s="17">
        <f t="shared" si="860"/>
        <v>650000</v>
      </c>
      <c r="H1429" s="17">
        <f>H1430+H1431</f>
        <v>650000</v>
      </c>
      <c r="I1429" s="17">
        <f>I1430+I1431</f>
        <v>0</v>
      </c>
      <c r="J1429" s="17">
        <f t="shared" si="861"/>
        <v>0</v>
      </c>
      <c r="K1429" s="17">
        <f>K1430+K1431</f>
        <v>0</v>
      </c>
      <c r="L1429" s="17">
        <f>L1430+L1431</f>
        <v>0</v>
      </c>
      <c r="M1429" s="17">
        <f t="shared" si="862"/>
        <v>0</v>
      </c>
      <c r="N1429" s="17">
        <f>N1430+N1431</f>
        <v>0</v>
      </c>
      <c r="O1429" s="17">
        <f>O1430+O1431</f>
        <v>0</v>
      </c>
      <c r="P1429" s="17">
        <f t="shared" si="863"/>
        <v>0</v>
      </c>
      <c r="Q1429" s="17">
        <f>Q1430+Q1431</f>
        <v>0</v>
      </c>
      <c r="R1429" s="17">
        <f>R1430+R1431</f>
        <v>0</v>
      </c>
      <c r="S1429" s="17">
        <f t="shared" si="864"/>
        <v>0</v>
      </c>
      <c r="T1429" s="17">
        <f>T1430+T1431</f>
        <v>0</v>
      </c>
      <c r="U1429" s="17">
        <f>U1430+U1431</f>
        <v>0</v>
      </c>
      <c r="V1429" s="17">
        <f t="shared" si="865"/>
        <v>0</v>
      </c>
      <c r="W1429" s="17">
        <f>W1430+W1431</f>
        <v>0</v>
      </c>
      <c r="X1429" s="17">
        <f>X1430+X1431</f>
        <v>0</v>
      </c>
      <c r="Y1429" s="2"/>
      <c r="Z1429" s="2"/>
    </row>
    <row r="1430" spans="1:26" ht="27" thickTop="1" thickBot="1">
      <c r="A1430" s="13" t="str">
        <f t="shared" si="828"/>
        <v>a</v>
      </c>
      <c r="B1430" s="3" t="s">
        <v>0</v>
      </c>
      <c r="C1430" s="11" t="s">
        <v>15</v>
      </c>
      <c r="D1430" s="19">
        <f t="shared" si="859"/>
        <v>649980</v>
      </c>
      <c r="E1430" s="19">
        <v>649980</v>
      </c>
      <c r="F1430" s="19"/>
      <c r="G1430" s="19">
        <f t="shared" si="860"/>
        <v>650000</v>
      </c>
      <c r="H1430" s="19">
        <v>650000</v>
      </c>
      <c r="I1430" s="19"/>
      <c r="J1430" s="19">
        <f t="shared" si="861"/>
        <v>0</v>
      </c>
      <c r="K1430" s="19"/>
      <c r="L1430" s="19"/>
      <c r="M1430" s="19">
        <f t="shared" si="862"/>
        <v>0</v>
      </c>
      <c r="N1430" s="19"/>
      <c r="O1430" s="19"/>
      <c r="P1430" s="19">
        <f t="shared" si="863"/>
        <v>0</v>
      </c>
      <c r="Q1430" s="19"/>
      <c r="R1430" s="19"/>
      <c r="S1430" s="19">
        <f t="shared" si="864"/>
        <v>0</v>
      </c>
      <c r="T1430" s="19"/>
      <c r="U1430" s="19"/>
      <c r="V1430" s="19">
        <f t="shared" si="865"/>
        <v>0</v>
      </c>
      <c r="W1430" s="19"/>
      <c r="X1430" s="19"/>
      <c r="Y1430" s="2"/>
      <c r="Z1430" s="2"/>
    </row>
    <row r="1431" spans="1:26" s="8" customFormat="1" ht="27" thickTop="1" thickBot="1">
      <c r="A1431" s="13" t="str">
        <f t="shared" si="828"/>
        <v>b</v>
      </c>
      <c r="B1431" s="3"/>
      <c r="C1431" s="11" t="s">
        <v>16</v>
      </c>
      <c r="D1431" s="19">
        <f t="shared" si="859"/>
        <v>0</v>
      </c>
      <c r="E1431" s="19"/>
      <c r="F1431" s="19"/>
      <c r="G1431" s="19">
        <f t="shared" si="860"/>
        <v>0</v>
      </c>
      <c r="H1431" s="19"/>
      <c r="I1431" s="19"/>
      <c r="J1431" s="19">
        <f t="shared" si="861"/>
        <v>0</v>
      </c>
      <c r="K1431" s="19"/>
      <c r="L1431" s="19"/>
      <c r="M1431" s="19">
        <f t="shared" si="862"/>
        <v>0</v>
      </c>
      <c r="N1431" s="19"/>
      <c r="O1431" s="19"/>
      <c r="P1431" s="19">
        <f t="shared" si="863"/>
        <v>0</v>
      </c>
      <c r="Q1431" s="19"/>
      <c r="R1431" s="19"/>
      <c r="S1431" s="19">
        <f t="shared" si="864"/>
        <v>0</v>
      </c>
      <c r="T1431" s="19"/>
      <c r="U1431" s="19"/>
      <c r="V1431" s="19">
        <f t="shared" si="865"/>
        <v>0</v>
      </c>
      <c r="W1431" s="19"/>
      <c r="X1431" s="19"/>
      <c r="Y1431" s="2"/>
      <c r="Z1431" s="2"/>
    </row>
    <row r="1432" spans="1:26" s="8" customFormat="1" ht="16.5" thickTop="1" thickBot="1">
      <c r="A1432" s="13" t="str">
        <f t="shared" si="828"/>
        <v>b</v>
      </c>
      <c r="B1432" s="3"/>
      <c r="C1432" s="10" t="s">
        <v>17</v>
      </c>
      <c r="D1432" s="16">
        <f t="shared" si="859"/>
        <v>0</v>
      </c>
      <c r="E1432" s="16">
        <v>0</v>
      </c>
      <c r="F1432" s="16">
        <v>0</v>
      </c>
      <c r="G1432" s="16">
        <f t="shared" si="860"/>
        <v>0</v>
      </c>
      <c r="H1432" s="16">
        <v>0</v>
      </c>
      <c r="I1432" s="16">
        <v>0</v>
      </c>
      <c r="J1432" s="16">
        <f t="shared" si="861"/>
        <v>0</v>
      </c>
      <c r="K1432" s="16">
        <v>0</v>
      </c>
      <c r="L1432" s="16">
        <v>0</v>
      </c>
      <c r="M1432" s="16">
        <f t="shared" si="862"/>
        <v>0</v>
      </c>
      <c r="N1432" s="16">
        <v>0</v>
      </c>
      <c r="O1432" s="16">
        <v>0</v>
      </c>
      <c r="P1432" s="16">
        <f t="shared" si="863"/>
        <v>0</v>
      </c>
      <c r="Q1432" s="16">
        <v>0</v>
      </c>
      <c r="R1432" s="16">
        <v>0</v>
      </c>
      <c r="S1432" s="16">
        <f t="shared" si="864"/>
        <v>0</v>
      </c>
      <c r="T1432" s="16">
        <v>0</v>
      </c>
      <c r="U1432" s="16">
        <v>0</v>
      </c>
      <c r="V1432" s="16">
        <f t="shared" si="865"/>
        <v>0</v>
      </c>
      <c r="W1432" s="16">
        <v>0</v>
      </c>
      <c r="X1432" s="16">
        <v>0</v>
      </c>
      <c r="Y1432" s="2"/>
      <c r="Z1432" s="2"/>
    </row>
    <row r="1433" spans="1:26" s="8" customFormat="1" ht="16.5" thickTop="1" thickBot="1">
      <c r="A1433" s="13" t="str">
        <f t="shared" si="828"/>
        <v>b</v>
      </c>
      <c r="B1433" s="3"/>
      <c r="C1433" s="10" t="s">
        <v>18</v>
      </c>
      <c r="D1433" s="16">
        <f t="shared" si="859"/>
        <v>0</v>
      </c>
      <c r="E1433" s="16">
        <v>0</v>
      </c>
      <c r="F1433" s="16">
        <v>0</v>
      </c>
      <c r="G1433" s="16">
        <f t="shared" si="860"/>
        <v>0</v>
      </c>
      <c r="H1433" s="16">
        <v>0</v>
      </c>
      <c r="I1433" s="16">
        <v>0</v>
      </c>
      <c r="J1433" s="16">
        <f t="shared" si="861"/>
        <v>0</v>
      </c>
      <c r="K1433" s="16">
        <v>0</v>
      </c>
      <c r="L1433" s="16">
        <v>0</v>
      </c>
      <c r="M1433" s="16">
        <f t="shared" si="862"/>
        <v>0</v>
      </c>
      <c r="N1433" s="16">
        <v>0</v>
      </c>
      <c r="O1433" s="16">
        <v>0</v>
      </c>
      <c r="P1433" s="16">
        <f t="shared" si="863"/>
        <v>0</v>
      </c>
      <c r="Q1433" s="16">
        <v>0</v>
      </c>
      <c r="R1433" s="16">
        <v>0</v>
      </c>
      <c r="S1433" s="16">
        <f t="shared" si="864"/>
        <v>0</v>
      </c>
      <c r="T1433" s="16">
        <v>0</v>
      </c>
      <c r="U1433" s="16">
        <v>0</v>
      </c>
      <c r="V1433" s="16">
        <f t="shared" si="865"/>
        <v>0</v>
      </c>
      <c r="W1433" s="16">
        <v>0</v>
      </c>
      <c r="X1433" s="16">
        <v>0</v>
      </c>
      <c r="Y1433" s="2"/>
      <c r="Z1433" s="2"/>
    </row>
    <row r="1434" spans="1:26" ht="28.5" customHeight="1" thickTop="1" thickBot="1">
      <c r="A1434" s="13" t="str">
        <f t="shared" si="828"/>
        <v>a</v>
      </c>
      <c r="B1434" s="3" t="s">
        <v>121</v>
      </c>
      <c r="C1434" s="6" t="s">
        <v>140</v>
      </c>
      <c r="D1434" s="14">
        <f t="shared" si="859"/>
        <v>4063100</v>
      </c>
      <c r="E1434" s="14">
        <f>E1437+E1446+E1447</f>
        <v>4063100</v>
      </c>
      <c r="F1434" s="14">
        <f>F1437+F1446+F1447</f>
        <v>0</v>
      </c>
      <c r="G1434" s="14">
        <f t="shared" si="860"/>
        <v>4500000</v>
      </c>
      <c r="H1434" s="14">
        <f>H1437+H1446+H1447</f>
        <v>4500000</v>
      </c>
      <c r="I1434" s="14">
        <f>I1437+I1446+I1447</f>
        <v>0</v>
      </c>
      <c r="J1434" s="14">
        <f t="shared" si="861"/>
        <v>2000000</v>
      </c>
      <c r="K1434" s="14">
        <f>K1437+K1446+K1447</f>
        <v>2000000</v>
      </c>
      <c r="L1434" s="14">
        <f>L1437+L1446+L1447</f>
        <v>0</v>
      </c>
      <c r="M1434" s="14">
        <f t="shared" si="862"/>
        <v>0</v>
      </c>
      <c r="N1434" s="14">
        <f>N1437+N1446+N1447</f>
        <v>0</v>
      </c>
      <c r="O1434" s="14">
        <f>O1437+O1446+O1447</f>
        <v>0</v>
      </c>
      <c r="P1434" s="14">
        <f t="shared" si="863"/>
        <v>5000000</v>
      </c>
      <c r="Q1434" s="14">
        <f>Q1437+Q1446+Q1447</f>
        <v>5000000</v>
      </c>
      <c r="R1434" s="14">
        <f>R1437+R1446+R1447</f>
        <v>0</v>
      </c>
      <c r="S1434" s="14">
        <f t="shared" si="864"/>
        <v>5000000</v>
      </c>
      <c r="T1434" s="14">
        <f>T1437+T1446+T1447</f>
        <v>5000000</v>
      </c>
      <c r="U1434" s="14">
        <f>U1437+U1446+U1447</f>
        <v>0</v>
      </c>
      <c r="V1434" s="14">
        <f t="shared" si="865"/>
        <v>7000000</v>
      </c>
      <c r="W1434" s="14">
        <f>W1437+W1446+W1447</f>
        <v>7000000</v>
      </c>
      <c r="X1434" s="14">
        <f>X1437+X1446+X1447</f>
        <v>0</v>
      </c>
      <c r="Y1434" s="5" t="s">
        <v>135</v>
      </c>
      <c r="Z1434" s="5" t="s">
        <v>130</v>
      </c>
    </row>
    <row r="1435" spans="1:26" s="8" customFormat="1" ht="16.5" thickTop="1" thickBot="1">
      <c r="A1435" s="13" t="str">
        <f t="shared" si="828"/>
        <v>b</v>
      </c>
      <c r="B1435" s="3"/>
      <c r="C1435" s="9" t="s">
        <v>12</v>
      </c>
      <c r="D1435" s="15">
        <f t="shared" si="859"/>
        <v>0</v>
      </c>
      <c r="E1435" s="15">
        <v>0</v>
      </c>
      <c r="F1435" s="15">
        <v>0</v>
      </c>
      <c r="G1435" s="15">
        <f t="shared" si="860"/>
        <v>0</v>
      </c>
      <c r="H1435" s="15">
        <v>0</v>
      </c>
      <c r="I1435" s="15">
        <v>0</v>
      </c>
      <c r="J1435" s="15">
        <f t="shared" si="861"/>
        <v>0</v>
      </c>
      <c r="K1435" s="15">
        <v>0</v>
      </c>
      <c r="L1435" s="15">
        <v>0</v>
      </c>
      <c r="M1435" s="15">
        <f t="shared" si="862"/>
        <v>0</v>
      </c>
      <c r="N1435" s="15">
        <v>0</v>
      </c>
      <c r="O1435" s="15">
        <v>0</v>
      </c>
      <c r="P1435" s="15">
        <f t="shared" si="863"/>
        <v>0</v>
      </c>
      <c r="Q1435" s="15">
        <v>0</v>
      </c>
      <c r="R1435" s="15">
        <v>0</v>
      </c>
      <c r="S1435" s="15">
        <f t="shared" si="864"/>
        <v>0</v>
      </c>
      <c r="T1435" s="15">
        <v>0</v>
      </c>
      <c r="U1435" s="15">
        <v>0</v>
      </c>
      <c r="V1435" s="15">
        <f t="shared" si="865"/>
        <v>0</v>
      </c>
      <c r="W1435" s="15">
        <v>0</v>
      </c>
      <c r="X1435" s="15">
        <v>0</v>
      </c>
      <c r="Y1435" s="5"/>
      <c r="Z1435" s="5"/>
    </row>
    <row r="1436" spans="1:26" s="8" customFormat="1" ht="16.5" thickTop="1" thickBot="1">
      <c r="A1436" s="13" t="str">
        <f t="shared" si="828"/>
        <v>b</v>
      </c>
      <c r="B1436" s="3"/>
      <c r="C1436" s="9" t="s">
        <v>13</v>
      </c>
      <c r="D1436" s="15">
        <f t="shared" si="859"/>
        <v>0</v>
      </c>
      <c r="E1436" s="15">
        <v>0</v>
      </c>
      <c r="F1436" s="15">
        <v>0</v>
      </c>
      <c r="G1436" s="15">
        <f t="shared" si="860"/>
        <v>0</v>
      </c>
      <c r="H1436" s="15">
        <v>0</v>
      </c>
      <c r="I1436" s="15">
        <v>0</v>
      </c>
      <c r="J1436" s="15">
        <f t="shared" si="861"/>
        <v>0</v>
      </c>
      <c r="K1436" s="15">
        <v>0</v>
      </c>
      <c r="L1436" s="15">
        <v>0</v>
      </c>
      <c r="M1436" s="15">
        <f t="shared" si="862"/>
        <v>0</v>
      </c>
      <c r="N1436" s="15">
        <v>0</v>
      </c>
      <c r="O1436" s="15">
        <v>0</v>
      </c>
      <c r="P1436" s="15">
        <f t="shared" si="863"/>
        <v>0</v>
      </c>
      <c r="Q1436" s="15">
        <v>0</v>
      </c>
      <c r="R1436" s="15">
        <v>0</v>
      </c>
      <c r="S1436" s="15">
        <f t="shared" si="864"/>
        <v>0</v>
      </c>
      <c r="T1436" s="15">
        <v>0</v>
      </c>
      <c r="U1436" s="15">
        <v>0</v>
      </c>
      <c r="V1436" s="15">
        <f t="shared" si="865"/>
        <v>0</v>
      </c>
      <c r="W1436" s="15">
        <v>0</v>
      </c>
      <c r="X1436" s="15">
        <v>0</v>
      </c>
      <c r="Y1436" s="5"/>
      <c r="Z1436" s="5"/>
    </row>
    <row r="1437" spans="1:26" ht="16.5" thickTop="1" thickBot="1">
      <c r="A1437" s="13" t="str">
        <f t="shared" si="828"/>
        <v>a</v>
      </c>
      <c r="B1437" s="3" t="s">
        <v>0</v>
      </c>
      <c r="C1437" s="10" t="s">
        <v>14</v>
      </c>
      <c r="D1437" s="16">
        <f t="shared" si="859"/>
        <v>4063100</v>
      </c>
      <c r="E1437" s="16">
        <f>E1438+E1439+E1440+E1441+E1442+E1443</f>
        <v>4063100</v>
      </c>
      <c r="F1437" s="16">
        <f>F1438+F1439+F1440+F1441+F1442+F1443</f>
        <v>0</v>
      </c>
      <c r="G1437" s="16">
        <f t="shared" si="860"/>
        <v>4500000</v>
      </c>
      <c r="H1437" s="16">
        <f>H1438+H1439+H1440+H1441+H1442+H1443</f>
        <v>4500000</v>
      </c>
      <c r="I1437" s="16">
        <f>I1438+I1439+I1440+I1441+I1442+I1443</f>
        <v>0</v>
      </c>
      <c r="J1437" s="16">
        <f t="shared" si="861"/>
        <v>2000000</v>
      </c>
      <c r="K1437" s="16">
        <f>K1438+K1439+K1440+K1441+K1442+K1443</f>
        <v>2000000</v>
      </c>
      <c r="L1437" s="16">
        <f>L1438+L1439+L1440+L1441+L1442+L1443</f>
        <v>0</v>
      </c>
      <c r="M1437" s="16">
        <f t="shared" si="862"/>
        <v>0</v>
      </c>
      <c r="N1437" s="16">
        <f>N1438+N1439+N1440+N1441+N1442+N1443</f>
        <v>0</v>
      </c>
      <c r="O1437" s="16">
        <f>O1438+O1439+O1440+O1441+O1442+O1443</f>
        <v>0</v>
      </c>
      <c r="P1437" s="16">
        <f t="shared" si="863"/>
        <v>5000000</v>
      </c>
      <c r="Q1437" s="16">
        <f>Q1438+Q1439+Q1440+Q1441+Q1442+Q1443</f>
        <v>5000000</v>
      </c>
      <c r="R1437" s="16">
        <f>R1438+R1439+R1440+R1441+R1442+R1443</f>
        <v>0</v>
      </c>
      <c r="S1437" s="16">
        <f t="shared" si="864"/>
        <v>5000000</v>
      </c>
      <c r="T1437" s="16">
        <f>T1438+T1439+T1440+T1441+T1442+T1443</f>
        <v>5000000</v>
      </c>
      <c r="U1437" s="16">
        <f>U1438+U1439+U1440+U1441+U1442+U1443</f>
        <v>0</v>
      </c>
      <c r="V1437" s="16">
        <f t="shared" si="865"/>
        <v>7000000</v>
      </c>
      <c r="W1437" s="16">
        <f>W1438+W1439+W1440+W1441+W1442+W1443</f>
        <v>7000000</v>
      </c>
      <c r="X1437" s="16">
        <f>X1438+X1439+X1440+X1441+X1442+X1443</f>
        <v>0</v>
      </c>
      <c r="Y1437" s="2"/>
      <c r="Z1437" s="2"/>
    </row>
    <row r="1438" spans="1:26" s="8" customFormat="1" ht="16.5" thickTop="1" thickBot="1">
      <c r="A1438" s="13" t="str">
        <f t="shared" si="828"/>
        <v>b</v>
      </c>
      <c r="B1438" s="3"/>
      <c r="C1438" s="4" t="s">
        <v>182</v>
      </c>
      <c r="D1438" s="17">
        <f t="shared" si="859"/>
        <v>0</v>
      </c>
      <c r="E1438" s="17"/>
      <c r="F1438" s="17"/>
      <c r="G1438" s="17">
        <f t="shared" si="860"/>
        <v>0</v>
      </c>
      <c r="H1438" s="17"/>
      <c r="I1438" s="17"/>
      <c r="J1438" s="17">
        <f t="shared" si="861"/>
        <v>0</v>
      </c>
      <c r="K1438" s="17"/>
      <c r="L1438" s="17"/>
      <c r="M1438" s="17">
        <f t="shared" si="862"/>
        <v>0</v>
      </c>
      <c r="N1438" s="17"/>
      <c r="O1438" s="17"/>
      <c r="P1438" s="17">
        <f t="shared" si="863"/>
        <v>0</v>
      </c>
      <c r="Q1438" s="17"/>
      <c r="R1438" s="17"/>
      <c r="S1438" s="17">
        <f t="shared" si="864"/>
        <v>0</v>
      </c>
      <c r="T1438" s="17"/>
      <c r="U1438" s="17"/>
      <c r="V1438" s="17">
        <f t="shared" si="865"/>
        <v>0</v>
      </c>
      <c r="W1438" s="17"/>
      <c r="X1438" s="17"/>
      <c r="Y1438" s="2"/>
      <c r="Z1438" s="2"/>
    </row>
    <row r="1439" spans="1:26" ht="16.5" thickTop="1" thickBot="1">
      <c r="A1439" s="13" t="str">
        <f t="shared" si="828"/>
        <v>a</v>
      </c>
      <c r="B1439" s="3" t="s">
        <v>0</v>
      </c>
      <c r="C1439" s="4" t="s">
        <v>133</v>
      </c>
      <c r="D1439" s="17">
        <f t="shared" si="859"/>
        <v>71900</v>
      </c>
      <c r="E1439" s="17">
        <v>71900</v>
      </c>
      <c r="F1439" s="17"/>
      <c r="G1439" s="17">
        <f t="shared" si="860"/>
        <v>150000</v>
      </c>
      <c r="H1439" s="17">
        <v>150000</v>
      </c>
      <c r="I1439" s="17"/>
      <c r="J1439" s="17">
        <f t="shared" si="861"/>
        <v>150000</v>
      </c>
      <c r="K1439" s="17">
        <v>150000</v>
      </c>
      <c r="L1439" s="17"/>
      <c r="M1439" s="17">
        <f t="shared" si="862"/>
        <v>0</v>
      </c>
      <c r="N1439" s="17"/>
      <c r="O1439" s="17"/>
      <c r="P1439" s="17">
        <f t="shared" si="863"/>
        <v>150000</v>
      </c>
      <c r="Q1439" s="17">
        <v>150000</v>
      </c>
      <c r="R1439" s="17"/>
      <c r="S1439" s="17">
        <f t="shared" si="864"/>
        <v>150000</v>
      </c>
      <c r="T1439" s="17">
        <v>150000</v>
      </c>
      <c r="U1439" s="17"/>
      <c r="V1439" s="17">
        <f t="shared" si="865"/>
        <v>150000</v>
      </c>
      <c r="W1439" s="17">
        <v>150000</v>
      </c>
      <c r="X1439" s="17"/>
      <c r="Y1439" s="2"/>
      <c r="Z1439" s="2"/>
    </row>
    <row r="1440" spans="1:26" s="8" customFormat="1" ht="16.5" thickTop="1" thickBot="1">
      <c r="A1440" s="13" t="str">
        <f t="shared" si="828"/>
        <v>b</v>
      </c>
      <c r="B1440" s="3"/>
      <c r="C1440" s="4" t="s">
        <v>132</v>
      </c>
      <c r="D1440" s="17">
        <f t="shared" si="859"/>
        <v>0</v>
      </c>
      <c r="E1440" s="17"/>
      <c r="F1440" s="17"/>
      <c r="G1440" s="17">
        <f t="shared" si="860"/>
        <v>0</v>
      </c>
      <c r="H1440" s="17"/>
      <c r="I1440" s="17"/>
      <c r="J1440" s="17">
        <f t="shared" si="861"/>
        <v>0</v>
      </c>
      <c r="K1440" s="17"/>
      <c r="L1440" s="17"/>
      <c r="M1440" s="17">
        <f t="shared" si="862"/>
        <v>0</v>
      </c>
      <c r="N1440" s="17"/>
      <c r="O1440" s="17"/>
      <c r="P1440" s="17">
        <f t="shared" si="863"/>
        <v>0</v>
      </c>
      <c r="Q1440" s="17"/>
      <c r="R1440" s="17"/>
      <c r="S1440" s="17">
        <f t="shared" si="864"/>
        <v>0</v>
      </c>
      <c r="T1440" s="17"/>
      <c r="U1440" s="17"/>
      <c r="V1440" s="17">
        <f t="shared" si="865"/>
        <v>0</v>
      </c>
      <c r="W1440" s="17"/>
      <c r="X1440" s="17"/>
      <c r="Y1440" s="2"/>
      <c r="Z1440" s="2"/>
    </row>
    <row r="1441" spans="1:26" s="8" customFormat="1" ht="16.5" thickTop="1" thickBot="1">
      <c r="A1441" s="13" t="str">
        <f t="shared" si="828"/>
        <v>b</v>
      </c>
      <c r="B1441" s="3"/>
      <c r="C1441" s="4" t="s">
        <v>148</v>
      </c>
      <c r="D1441" s="17">
        <f t="shared" si="859"/>
        <v>0</v>
      </c>
      <c r="E1441" s="17"/>
      <c r="F1441" s="17"/>
      <c r="G1441" s="17">
        <f t="shared" si="860"/>
        <v>0</v>
      </c>
      <c r="H1441" s="17"/>
      <c r="I1441" s="17"/>
      <c r="J1441" s="17">
        <f t="shared" si="861"/>
        <v>0</v>
      </c>
      <c r="K1441" s="17"/>
      <c r="L1441" s="17"/>
      <c r="M1441" s="17">
        <f t="shared" si="862"/>
        <v>0</v>
      </c>
      <c r="N1441" s="17"/>
      <c r="O1441" s="17"/>
      <c r="P1441" s="17">
        <f t="shared" si="863"/>
        <v>0</v>
      </c>
      <c r="Q1441" s="17"/>
      <c r="R1441" s="17"/>
      <c r="S1441" s="17">
        <f t="shared" si="864"/>
        <v>0</v>
      </c>
      <c r="T1441" s="17"/>
      <c r="U1441" s="17"/>
      <c r="V1441" s="17">
        <f t="shared" si="865"/>
        <v>0</v>
      </c>
      <c r="W1441" s="17"/>
      <c r="X1441" s="17"/>
      <c r="Y1441" s="2"/>
      <c r="Z1441" s="2"/>
    </row>
    <row r="1442" spans="1:26" s="8" customFormat="1" ht="16.5" thickTop="1" thickBot="1">
      <c r="A1442" s="13" t="str">
        <f t="shared" si="828"/>
        <v>b</v>
      </c>
      <c r="B1442" s="3"/>
      <c r="C1442" s="4" t="s">
        <v>134</v>
      </c>
      <c r="D1442" s="17">
        <f t="shared" si="859"/>
        <v>0</v>
      </c>
      <c r="E1442" s="17"/>
      <c r="F1442" s="17"/>
      <c r="G1442" s="17">
        <f t="shared" si="860"/>
        <v>0</v>
      </c>
      <c r="H1442" s="17"/>
      <c r="I1442" s="17"/>
      <c r="J1442" s="17">
        <f t="shared" si="861"/>
        <v>0</v>
      </c>
      <c r="K1442" s="17"/>
      <c r="L1442" s="17"/>
      <c r="M1442" s="17">
        <f t="shared" si="862"/>
        <v>0</v>
      </c>
      <c r="N1442" s="17"/>
      <c r="O1442" s="17"/>
      <c r="P1442" s="17">
        <f t="shared" si="863"/>
        <v>0</v>
      </c>
      <c r="Q1442" s="17"/>
      <c r="R1442" s="17"/>
      <c r="S1442" s="17">
        <f t="shared" si="864"/>
        <v>0</v>
      </c>
      <c r="T1442" s="17"/>
      <c r="U1442" s="17"/>
      <c r="V1442" s="17">
        <f t="shared" si="865"/>
        <v>0</v>
      </c>
      <c r="W1442" s="17"/>
      <c r="X1442" s="17"/>
      <c r="Y1442" s="2"/>
      <c r="Z1442" s="2"/>
    </row>
    <row r="1443" spans="1:26" ht="16.5" thickTop="1" thickBot="1">
      <c r="A1443" s="13" t="str">
        <f t="shared" si="828"/>
        <v>a</v>
      </c>
      <c r="B1443" s="3" t="s">
        <v>0</v>
      </c>
      <c r="C1443" s="4" t="s">
        <v>129</v>
      </c>
      <c r="D1443" s="17">
        <f t="shared" si="859"/>
        <v>3991200</v>
      </c>
      <c r="E1443" s="17">
        <f>E1444+E1445</f>
        <v>3991200</v>
      </c>
      <c r="F1443" s="17">
        <f>F1444+F1445</f>
        <v>0</v>
      </c>
      <c r="G1443" s="17">
        <f t="shared" si="860"/>
        <v>4350000</v>
      </c>
      <c r="H1443" s="17">
        <f>H1444+H1445</f>
        <v>4350000</v>
      </c>
      <c r="I1443" s="17">
        <f>I1444+I1445</f>
        <v>0</v>
      </c>
      <c r="J1443" s="17">
        <f t="shared" si="861"/>
        <v>1850000</v>
      </c>
      <c r="K1443" s="17">
        <f>K1444+K1445</f>
        <v>1850000</v>
      </c>
      <c r="L1443" s="17">
        <f>L1444+L1445</f>
        <v>0</v>
      </c>
      <c r="M1443" s="17">
        <f t="shared" si="862"/>
        <v>0</v>
      </c>
      <c r="N1443" s="17">
        <f>N1444+N1445</f>
        <v>0</v>
      </c>
      <c r="O1443" s="17">
        <f>O1444+O1445</f>
        <v>0</v>
      </c>
      <c r="P1443" s="17">
        <f t="shared" si="863"/>
        <v>4850000</v>
      </c>
      <c r="Q1443" s="17">
        <f>Q1444+Q1445</f>
        <v>4850000</v>
      </c>
      <c r="R1443" s="17">
        <f>R1444+R1445</f>
        <v>0</v>
      </c>
      <c r="S1443" s="17">
        <f t="shared" si="864"/>
        <v>4850000</v>
      </c>
      <c r="T1443" s="17">
        <f>T1444+T1445</f>
        <v>4850000</v>
      </c>
      <c r="U1443" s="17">
        <f>U1444+U1445</f>
        <v>0</v>
      </c>
      <c r="V1443" s="17">
        <f t="shared" si="865"/>
        <v>6850000</v>
      </c>
      <c r="W1443" s="17">
        <f>W1444+W1445</f>
        <v>6850000</v>
      </c>
      <c r="X1443" s="17">
        <f>X1444+X1445</f>
        <v>0</v>
      </c>
      <c r="Y1443" s="2"/>
      <c r="Z1443" s="2"/>
    </row>
    <row r="1444" spans="1:26" ht="27" thickTop="1" thickBot="1">
      <c r="A1444" s="13" t="str">
        <f t="shared" ref="A1444:A1507" si="866">IF((D1444+E1444+F1444+G1444+H1444+I1444+J1444+K1444+L1444+P1444+Q1444+R1444+V1444+W1444+X1444)&gt;0,"a","b")</f>
        <v>a</v>
      </c>
      <c r="B1444" s="3" t="s">
        <v>0</v>
      </c>
      <c r="C1444" s="11" t="s">
        <v>15</v>
      </c>
      <c r="D1444" s="19">
        <f t="shared" si="859"/>
        <v>1000000</v>
      </c>
      <c r="E1444" s="19">
        <v>1000000</v>
      </c>
      <c r="F1444" s="19"/>
      <c r="G1444" s="19">
        <f t="shared" si="860"/>
        <v>0</v>
      </c>
      <c r="H1444" s="19"/>
      <c r="I1444" s="19"/>
      <c r="J1444" s="19">
        <f t="shared" si="861"/>
        <v>0</v>
      </c>
      <c r="K1444" s="19"/>
      <c r="L1444" s="19"/>
      <c r="M1444" s="19">
        <f t="shared" si="862"/>
        <v>0</v>
      </c>
      <c r="N1444" s="19"/>
      <c r="O1444" s="19"/>
      <c r="P1444" s="19">
        <f t="shared" si="863"/>
        <v>0</v>
      </c>
      <c r="Q1444" s="19"/>
      <c r="R1444" s="19"/>
      <c r="S1444" s="19">
        <f t="shared" si="864"/>
        <v>0</v>
      </c>
      <c r="T1444" s="19"/>
      <c r="U1444" s="19"/>
      <c r="V1444" s="19">
        <f t="shared" si="865"/>
        <v>0</v>
      </c>
      <c r="W1444" s="19"/>
      <c r="X1444" s="19"/>
      <c r="Y1444" s="2"/>
      <c r="Z1444" s="2"/>
    </row>
    <row r="1445" spans="1:26" ht="27" thickTop="1" thickBot="1">
      <c r="A1445" s="13" t="str">
        <f t="shared" si="866"/>
        <v>a</v>
      </c>
      <c r="B1445" s="3" t="s">
        <v>0</v>
      </c>
      <c r="C1445" s="11" t="s">
        <v>16</v>
      </c>
      <c r="D1445" s="19">
        <f t="shared" si="859"/>
        <v>2991200</v>
      </c>
      <c r="E1445" s="19">
        <v>2991200</v>
      </c>
      <c r="F1445" s="19"/>
      <c r="G1445" s="19">
        <f t="shared" si="860"/>
        <v>4350000</v>
      </c>
      <c r="H1445" s="19">
        <v>4350000</v>
      </c>
      <c r="I1445" s="19"/>
      <c r="J1445" s="19">
        <f t="shared" si="861"/>
        <v>1850000</v>
      </c>
      <c r="K1445" s="19">
        <v>1850000</v>
      </c>
      <c r="L1445" s="19"/>
      <c r="M1445" s="19">
        <f t="shared" si="862"/>
        <v>0</v>
      </c>
      <c r="N1445" s="19"/>
      <c r="O1445" s="19"/>
      <c r="P1445" s="19">
        <f t="shared" si="863"/>
        <v>4850000</v>
      </c>
      <c r="Q1445" s="19">
        <v>4850000</v>
      </c>
      <c r="R1445" s="19"/>
      <c r="S1445" s="19">
        <f t="shared" si="864"/>
        <v>4850000</v>
      </c>
      <c r="T1445" s="19">
        <v>4850000</v>
      </c>
      <c r="U1445" s="19"/>
      <c r="V1445" s="19">
        <f t="shared" si="865"/>
        <v>6850000</v>
      </c>
      <c r="W1445" s="19">
        <v>6850000</v>
      </c>
      <c r="X1445" s="19"/>
      <c r="Y1445" s="2"/>
      <c r="Z1445" s="2"/>
    </row>
    <row r="1446" spans="1:26" s="8" customFormat="1" ht="16.5" thickTop="1" thickBot="1">
      <c r="A1446" s="13" t="str">
        <f t="shared" si="866"/>
        <v>b</v>
      </c>
      <c r="B1446" s="3"/>
      <c r="C1446" s="10" t="s">
        <v>17</v>
      </c>
      <c r="D1446" s="16">
        <f t="shared" si="859"/>
        <v>0</v>
      </c>
      <c r="E1446" s="16">
        <v>0</v>
      </c>
      <c r="F1446" s="16">
        <v>0</v>
      </c>
      <c r="G1446" s="16">
        <f t="shared" si="860"/>
        <v>0</v>
      </c>
      <c r="H1446" s="16">
        <v>0</v>
      </c>
      <c r="I1446" s="16">
        <v>0</v>
      </c>
      <c r="J1446" s="16">
        <f t="shared" si="861"/>
        <v>0</v>
      </c>
      <c r="K1446" s="16">
        <v>0</v>
      </c>
      <c r="L1446" s="16">
        <v>0</v>
      </c>
      <c r="M1446" s="16">
        <f t="shared" si="862"/>
        <v>0</v>
      </c>
      <c r="N1446" s="16">
        <v>0</v>
      </c>
      <c r="O1446" s="16">
        <v>0</v>
      </c>
      <c r="P1446" s="16">
        <f t="shared" si="863"/>
        <v>0</v>
      </c>
      <c r="Q1446" s="16">
        <v>0</v>
      </c>
      <c r="R1446" s="16">
        <v>0</v>
      </c>
      <c r="S1446" s="16">
        <f t="shared" si="864"/>
        <v>0</v>
      </c>
      <c r="T1446" s="16">
        <v>0</v>
      </c>
      <c r="U1446" s="16">
        <v>0</v>
      </c>
      <c r="V1446" s="16">
        <f t="shared" si="865"/>
        <v>0</v>
      </c>
      <c r="W1446" s="16">
        <v>0</v>
      </c>
      <c r="X1446" s="16">
        <v>0</v>
      </c>
      <c r="Y1446" s="2"/>
      <c r="Z1446" s="2"/>
    </row>
    <row r="1447" spans="1:26" s="8" customFormat="1" ht="16.5" thickTop="1" thickBot="1">
      <c r="A1447" s="13" t="str">
        <f t="shared" si="866"/>
        <v>b</v>
      </c>
      <c r="B1447" s="3"/>
      <c r="C1447" s="10" t="s">
        <v>18</v>
      </c>
      <c r="D1447" s="16">
        <f t="shared" si="859"/>
        <v>0</v>
      </c>
      <c r="E1447" s="16">
        <v>0</v>
      </c>
      <c r="F1447" s="16">
        <v>0</v>
      </c>
      <c r="G1447" s="16">
        <f t="shared" si="860"/>
        <v>0</v>
      </c>
      <c r="H1447" s="16">
        <v>0</v>
      </c>
      <c r="I1447" s="16">
        <v>0</v>
      </c>
      <c r="J1447" s="16">
        <f t="shared" si="861"/>
        <v>0</v>
      </c>
      <c r="K1447" s="16">
        <v>0</v>
      </c>
      <c r="L1447" s="16">
        <v>0</v>
      </c>
      <c r="M1447" s="16">
        <f t="shared" si="862"/>
        <v>0</v>
      </c>
      <c r="N1447" s="16">
        <v>0</v>
      </c>
      <c r="O1447" s="16">
        <v>0</v>
      </c>
      <c r="P1447" s="16">
        <f t="shared" si="863"/>
        <v>0</v>
      </c>
      <c r="Q1447" s="16">
        <v>0</v>
      </c>
      <c r="R1447" s="16">
        <v>0</v>
      </c>
      <c r="S1447" s="16">
        <f t="shared" si="864"/>
        <v>0</v>
      </c>
      <c r="T1447" s="16">
        <v>0</v>
      </c>
      <c r="U1447" s="16">
        <v>0</v>
      </c>
      <c r="V1447" s="16">
        <f t="shared" si="865"/>
        <v>0</v>
      </c>
      <c r="W1447" s="16">
        <v>0</v>
      </c>
      <c r="X1447" s="16">
        <v>0</v>
      </c>
      <c r="Y1447" s="2"/>
      <c r="Z1447" s="2"/>
    </row>
    <row r="1448" spans="1:26" ht="31.5" thickTop="1" thickBot="1">
      <c r="A1448" s="13" t="str">
        <f t="shared" si="866"/>
        <v>a</v>
      </c>
      <c r="B1448" s="3" t="s">
        <v>122</v>
      </c>
      <c r="C1448" s="6" t="s">
        <v>139</v>
      </c>
      <c r="D1448" s="14">
        <f>D1462+D1476+D1490</f>
        <v>121208643.72999999</v>
      </c>
      <c r="E1448" s="14">
        <f t="shared" ref="E1448:X1448" si="867">E1462+E1476+E1490</f>
        <v>121208643.72999999</v>
      </c>
      <c r="F1448" s="14">
        <f t="shared" si="867"/>
        <v>0</v>
      </c>
      <c r="G1448" s="14">
        <f t="shared" si="867"/>
        <v>52700000</v>
      </c>
      <c r="H1448" s="14">
        <f t="shared" si="867"/>
        <v>52700000</v>
      </c>
      <c r="I1448" s="14">
        <f t="shared" si="867"/>
        <v>0</v>
      </c>
      <c r="J1448" s="14">
        <f t="shared" si="867"/>
        <v>56300000</v>
      </c>
      <c r="K1448" s="14">
        <f t="shared" si="867"/>
        <v>56300000</v>
      </c>
      <c r="L1448" s="14">
        <f t="shared" si="867"/>
        <v>0</v>
      </c>
      <c r="M1448" s="14">
        <f t="shared" ref="M1448:O1448" si="868">M1462+M1476+M1490</f>
        <v>0</v>
      </c>
      <c r="N1448" s="14">
        <f t="shared" si="868"/>
        <v>0</v>
      </c>
      <c r="O1448" s="14">
        <f t="shared" si="868"/>
        <v>0</v>
      </c>
      <c r="P1448" s="14">
        <f t="shared" si="867"/>
        <v>56468000</v>
      </c>
      <c r="Q1448" s="14">
        <f t="shared" si="867"/>
        <v>56468000</v>
      </c>
      <c r="R1448" s="14">
        <f t="shared" si="867"/>
        <v>0</v>
      </c>
      <c r="S1448" s="14">
        <f t="shared" ref="S1448:U1448" si="869">S1462+S1476+S1490</f>
        <v>56468000</v>
      </c>
      <c r="T1448" s="14">
        <f t="shared" si="869"/>
        <v>56468000</v>
      </c>
      <c r="U1448" s="14">
        <f t="shared" si="869"/>
        <v>0</v>
      </c>
      <c r="V1448" s="14">
        <f t="shared" si="867"/>
        <v>94600000</v>
      </c>
      <c r="W1448" s="14">
        <f t="shared" si="867"/>
        <v>94600000</v>
      </c>
      <c r="X1448" s="14">
        <f t="shared" si="867"/>
        <v>0</v>
      </c>
      <c r="Y1448" s="5"/>
      <c r="Z1448" s="5" t="s">
        <v>0</v>
      </c>
    </row>
    <row r="1449" spans="1:26" s="8" customFormat="1" ht="16.5" thickTop="1" thickBot="1">
      <c r="A1449" s="13" t="str">
        <f t="shared" si="866"/>
        <v>b</v>
      </c>
      <c r="B1449" s="3"/>
      <c r="C1449" s="9" t="s">
        <v>12</v>
      </c>
      <c r="D1449" s="15">
        <f t="shared" ref="D1449:X1461" si="870">D1463+D1477+D1491</f>
        <v>0</v>
      </c>
      <c r="E1449" s="15">
        <f t="shared" si="870"/>
        <v>0</v>
      </c>
      <c r="F1449" s="15">
        <f t="shared" si="870"/>
        <v>0</v>
      </c>
      <c r="G1449" s="15">
        <f t="shared" si="870"/>
        <v>0</v>
      </c>
      <c r="H1449" s="15">
        <f t="shared" si="870"/>
        <v>0</v>
      </c>
      <c r="I1449" s="15">
        <f t="shared" si="870"/>
        <v>0</v>
      </c>
      <c r="J1449" s="15">
        <f t="shared" si="870"/>
        <v>0</v>
      </c>
      <c r="K1449" s="15">
        <f t="shared" si="870"/>
        <v>0</v>
      </c>
      <c r="L1449" s="15">
        <f t="shared" si="870"/>
        <v>0</v>
      </c>
      <c r="M1449" s="15">
        <f t="shared" ref="M1449:O1449" si="871">M1463+M1477+M1491</f>
        <v>0</v>
      </c>
      <c r="N1449" s="15">
        <f t="shared" si="871"/>
        <v>0</v>
      </c>
      <c r="O1449" s="15">
        <f t="shared" si="871"/>
        <v>0</v>
      </c>
      <c r="P1449" s="15">
        <f t="shared" si="870"/>
        <v>0</v>
      </c>
      <c r="Q1449" s="15">
        <f t="shared" si="870"/>
        <v>0</v>
      </c>
      <c r="R1449" s="15">
        <f t="shared" si="870"/>
        <v>0</v>
      </c>
      <c r="S1449" s="15">
        <f t="shared" ref="S1449:U1449" si="872">S1463+S1477+S1491</f>
        <v>0</v>
      </c>
      <c r="T1449" s="15">
        <f t="shared" si="872"/>
        <v>0</v>
      </c>
      <c r="U1449" s="15">
        <f t="shared" si="872"/>
        <v>0</v>
      </c>
      <c r="V1449" s="15">
        <f t="shared" si="870"/>
        <v>0</v>
      </c>
      <c r="W1449" s="15">
        <f t="shared" si="870"/>
        <v>0</v>
      </c>
      <c r="X1449" s="15">
        <f t="shared" si="870"/>
        <v>0</v>
      </c>
      <c r="Y1449" s="5"/>
      <c r="Z1449" s="5"/>
    </row>
    <row r="1450" spans="1:26" s="8" customFormat="1" ht="16.5" thickTop="1" thickBot="1">
      <c r="A1450" s="13" t="str">
        <f t="shared" si="866"/>
        <v>b</v>
      </c>
      <c r="B1450" s="3"/>
      <c r="C1450" s="9" t="s">
        <v>13</v>
      </c>
      <c r="D1450" s="15">
        <f t="shared" si="870"/>
        <v>0</v>
      </c>
      <c r="E1450" s="15">
        <f t="shared" si="870"/>
        <v>0</v>
      </c>
      <c r="F1450" s="15">
        <f t="shared" si="870"/>
        <v>0</v>
      </c>
      <c r="G1450" s="15">
        <f t="shared" si="870"/>
        <v>0</v>
      </c>
      <c r="H1450" s="15">
        <f t="shared" si="870"/>
        <v>0</v>
      </c>
      <c r="I1450" s="15">
        <f t="shared" si="870"/>
        <v>0</v>
      </c>
      <c r="J1450" s="15">
        <f t="shared" si="870"/>
        <v>0</v>
      </c>
      <c r="K1450" s="15">
        <f t="shared" si="870"/>
        <v>0</v>
      </c>
      <c r="L1450" s="15">
        <f t="shared" si="870"/>
        <v>0</v>
      </c>
      <c r="M1450" s="15">
        <f t="shared" ref="M1450:O1450" si="873">M1464+M1478+M1492</f>
        <v>0</v>
      </c>
      <c r="N1450" s="15">
        <f t="shared" si="873"/>
        <v>0</v>
      </c>
      <c r="O1450" s="15">
        <f t="shared" si="873"/>
        <v>0</v>
      </c>
      <c r="P1450" s="15">
        <f t="shared" si="870"/>
        <v>0</v>
      </c>
      <c r="Q1450" s="15">
        <f t="shared" si="870"/>
        <v>0</v>
      </c>
      <c r="R1450" s="15">
        <f t="shared" si="870"/>
        <v>0</v>
      </c>
      <c r="S1450" s="15">
        <f t="shared" ref="S1450:U1450" si="874">S1464+S1478+S1492</f>
        <v>0</v>
      </c>
      <c r="T1450" s="15">
        <f t="shared" si="874"/>
        <v>0</v>
      </c>
      <c r="U1450" s="15">
        <f t="shared" si="874"/>
        <v>0</v>
      </c>
      <c r="V1450" s="15">
        <f t="shared" si="870"/>
        <v>0</v>
      </c>
      <c r="W1450" s="15">
        <f t="shared" si="870"/>
        <v>0</v>
      </c>
      <c r="X1450" s="15">
        <f t="shared" si="870"/>
        <v>0</v>
      </c>
      <c r="Y1450" s="5"/>
      <c r="Z1450" s="5"/>
    </row>
    <row r="1451" spans="1:26" ht="16.5" thickTop="1" thickBot="1">
      <c r="A1451" s="13" t="str">
        <f t="shared" si="866"/>
        <v>a</v>
      </c>
      <c r="B1451" s="3" t="s">
        <v>0</v>
      </c>
      <c r="C1451" s="10" t="s">
        <v>14</v>
      </c>
      <c r="D1451" s="16">
        <f t="shared" si="870"/>
        <v>26078120.739999998</v>
      </c>
      <c r="E1451" s="16">
        <f t="shared" si="870"/>
        <v>26078120.739999998</v>
      </c>
      <c r="F1451" s="16">
        <f t="shared" si="870"/>
        <v>0</v>
      </c>
      <c r="G1451" s="16">
        <f t="shared" si="870"/>
        <v>22700000</v>
      </c>
      <c r="H1451" s="16">
        <f t="shared" si="870"/>
        <v>22700000</v>
      </c>
      <c r="I1451" s="16">
        <f t="shared" si="870"/>
        <v>0</v>
      </c>
      <c r="J1451" s="16">
        <f t="shared" si="870"/>
        <v>21300000</v>
      </c>
      <c r="K1451" s="16">
        <f t="shared" si="870"/>
        <v>21300000</v>
      </c>
      <c r="L1451" s="16">
        <f t="shared" si="870"/>
        <v>0</v>
      </c>
      <c r="M1451" s="16">
        <f t="shared" ref="M1451:O1451" si="875">M1465+M1479+M1493</f>
        <v>0</v>
      </c>
      <c r="N1451" s="16">
        <f t="shared" si="875"/>
        <v>0</v>
      </c>
      <c r="O1451" s="16">
        <f t="shared" si="875"/>
        <v>0</v>
      </c>
      <c r="P1451" s="16">
        <f t="shared" si="870"/>
        <v>32000000</v>
      </c>
      <c r="Q1451" s="16">
        <f t="shared" si="870"/>
        <v>32000000</v>
      </c>
      <c r="R1451" s="16">
        <f t="shared" si="870"/>
        <v>0</v>
      </c>
      <c r="S1451" s="16">
        <f t="shared" ref="S1451:U1451" si="876">S1465+S1479+S1493</f>
        <v>32000000</v>
      </c>
      <c r="T1451" s="16">
        <f t="shared" si="876"/>
        <v>32000000</v>
      </c>
      <c r="U1451" s="16">
        <f t="shared" si="876"/>
        <v>0</v>
      </c>
      <c r="V1451" s="16">
        <f t="shared" si="870"/>
        <v>41600000</v>
      </c>
      <c r="W1451" s="16">
        <f t="shared" si="870"/>
        <v>41600000</v>
      </c>
      <c r="X1451" s="16">
        <f t="shared" si="870"/>
        <v>0</v>
      </c>
      <c r="Y1451" s="2"/>
      <c r="Z1451" s="2"/>
    </row>
    <row r="1452" spans="1:26" s="8" customFormat="1" ht="16.5" thickTop="1" thickBot="1">
      <c r="A1452" s="13" t="str">
        <f t="shared" si="866"/>
        <v>b</v>
      </c>
      <c r="B1452" s="3"/>
      <c r="C1452" s="4" t="s">
        <v>182</v>
      </c>
      <c r="D1452" s="17">
        <f t="shared" si="870"/>
        <v>0</v>
      </c>
      <c r="E1452" s="17">
        <f t="shared" si="870"/>
        <v>0</v>
      </c>
      <c r="F1452" s="17">
        <f t="shared" si="870"/>
        <v>0</v>
      </c>
      <c r="G1452" s="17">
        <f t="shared" si="870"/>
        <v>0</v>
      </c>
      <c r="H1452" s="17">
        <f t="shared" si="870"/>
        <v>0</v>
      </c>
      <c r="I1452" s="17">
        <f t="shared" si="870"/>
        <v>0</v>
      </c>
      <c r="J1452" s="17">
        <f t="shared" si="870"/>
        <v>0</v>
      </c>
      <c r="K1452" s="17">
        <f t="shared" si="870"/>
        <v>0</v>
      </c>
      <c r="L1452" s="17">
        <f t="shared" si="870"/>
        <v>0</v>
      </c>
      <c r="M1452" s="17">
        <f t="shared" ref="M1452:O1452" si="877">M1466+M1480+M1494</f>
        <v>0</v>
      </c>
      <c r="N1452" s="17">
        <f t="shared" si="877"/>
        <v>0</v>
      </c>
      <c r="O1452" s="17">
        <f t="shared" si="877"/>
        <v>0</v>
      </c>
      <c r="P1452" s="17">
        <f t="shared" si="870"/>
        <v>0</v>
      </c>
      <c r="Q1452" s="17">
        <f t="shared" si="870"/>
        <v>0</v>
      </c>
      <c r="R1452" s="17">
        <f t="shared" si="870"/>
        <v>0</v>
      </c>
      <c r="S1452" s="17">
        <f t="shared" ref="S1452:U1452" si="878">S1466+S1480+S1494</f>
        <v>0</v>
      </c>
      <c r="T1452" s="17">
        <f t="shared" si="878"/>
        <v>0</v>
      </c>
      <c r="U1452" s="17">
        <f t="shared" si="878"/>
        <v>0</v>
      </c>
      <c r="V1452" s="17">
        <f t="shared" si="870"/>
        <v>0</v>
      </c>
      <c r="W1452" s="17">
        <f t="shared" si="870"/>
        <v>0</v>
      </c>
      <c r="X1452" s="17">
        <f t="shared" si="870"/>
        <v>0</v>
      </c>
      <c r="Y1452" s="2"/>
      <c r="Z1452" s="2"/>
    </row>
    <row r="1453" spans="1:26" ht="16.5" thickTop="1" thickBot="1">
      <c r="A1453" s="13" t="str">
        <f t="shared" si="866"/>
        <v>a</v>
      </c>
      <c r="B1453" s="3" t="s">
        <v>0</v>
      </c>
      <c r="C1453" s="4" t="s">
        <v>133</v>
      </c>
      <c r="D1453" s="17">
        <f t="shared" si="870"/>
        <v>1097448.83</v>
      </c>
      <c r="E1453" s="17">
        <f t="shared" si="870"/>
        <v>1097448.83</v>
      </c>
      <c r="F1453" s="17">
        <f t="shared" si="870"/>
        <v>0</v>
      </c>
      <c r="G1453" s="17">
        <f t="shared" si="870"/>
        <v>1200000</v>
      </c>
      <c r="H1453" s="17">
        <f t="shared" si="870"/>
        <v>1200000</v>
      </c>
      <c r="I1453" s="17">
        <f t="shared" si="870"/>
        <v>0</v>
      </c>
      <c r="J1453" s="17">
        <f t="shared" si="870"/>
        <v>1200000</v>
      </c>
      <c r="K1453" s="17">
        <f t="shared" si="870"/>
        <v>1200000</v>
      </c>
      <c r="L1453" s="17">
        <f t="shared" si="870"/>
        <v>0</v>
      </c>
      <c r="M1453" s="17">
        <f t="shared" ref="M1453:O1453" si="879">M1467+M1481+M1495</f>
        <v>0</v>
      </c>
      <c r="N1453" s="17">
        <f t="shared" si="879"/>
        <v>0</v>
      </c>
      <c r="O1453" s="17">
        <f t="shared" si="879"/>
        <v>0</v>
      </c>
      <c r="P1453" s="17">
        <f t="shared" si="870"/>
        <v>1200000</v>
      </c>
      <c r="Q1453" s="17">
        <f t="shared" si="870"/>
        <v>1200000</v>
      </c>
      <c r="R1453" s="17">
        <f t="shared" si="870"/>
        <v>0</v>
      </c>
      <c r="S1453" s="17">
        <f t="shared" ref="S1453:U1453" si="880">S1467+S1481+S1495</f>
        <v>1200000</v>
      </c>
      <c r="T1453" s="17">
        <f t="shared" si="880"/>
        <v>1200000</v>
      </c>
      <c r="U1453" s="17">
        <f t="shared" si="880"/>
        <v>0</v>
      </c>
      <c r="V1453" s="17">
        <f t="shared" si="870"/>
        <v>1300000</v>
      </c>
      <c r="W1453" s="17">
        <f t="shared" si="870"/>
        <v>1300000</v>
      </c>
      <c r="X1453" s="17">
        <f t="shared" si="870"/>
        <v>0</v>
      </c>
      <c r="Y1453" s="2"/>
      <c r="Z1453" s="2"/>
    </row>
    <row r="1454" spans="1:26" s="8" customFormat="1" ht="16.5" thickTop="1" thickBot="1">
      <c r="A1454" s="13" t="str">
        <f t="shared" si="866"/>
        <v>b</v>
      </c>
      <c r="B1454" s="3"/>
      <c r="C1454" s="4" t="s">
        <v>132</v>
      </c>
      <c r="D1454" s="17">
        <f t="shared" si="870"/>
        <v>0</v>
      </c>
      <c r="E1454" s="17">
        <f t="shared" si="870"/>
        <v>0</v>
      </c>
      <c r="F1454" s="17">
        <f t="shared" si="870"/>
        <v>0</v>
      </c>
      <c r="G1454" s="17">
        <f t="shared" si="870"/>
        <v>0</v>
      </c>
      <c r="H1454" s="17">
        <f t="shared" si="870"/>
        <v>0</v>
      </c>
      <c r="I1454" s="17">
        <f t="shared" si="870"/>
        <v>0</v>
      </c>
      <c r="J1454" s="17">
        <f t="shared" si="870"/>
        <v>0</v>
      </c>
      <c r="K1454" s="17">
        <f t="shared" si="870"/>
        <v>0</v>
      </c>
      <c r="L1454" s="17">
        <f t="shared" si="870"/>
        <v>0</v>
      </c>
      <c r="M1454" s="17">
        <f t="shared" ref="M1454:O1454" si="881">M1468+M1482+M1496</f>
        <v>0</v>
      </c>
      <c r="N1454" s="17">
        <f t="shared" si="881"/>
        <v>0</v>
      </c>
      <c r="O1454" s="17">
        <f t="shared" si="881"/>
        <v>0</v>
      </c>
      <c r="P1454" s="17">
        <f t="shared" si="870"/>
        <v>0</v>
      </c>
      <c r="Q1454" s="17">
        <f t="shared" si="870"/>
        <v>0</v>
      </c>
      <c r="R1454" s="17">
        <f t="shared" si="870"/>
        <v>0</v>
      </c>
      <c r="S1454" s="17">
        <f t="shared" ref="S1454:U1454" si="882">S1468+S1482+S1496</f>
        <v>0</v>
      </c>
      <c r="T1454" s="17">
        <f t="shared" si="882"/>
        <v>0</v>
      </c>
      <c r="U1454" s="17">
        <f t="shared" si="882"/>
        <v>0</v>
      </c>
      <c r="V1454" s="17">
        <f t="shared" si="870"/>
        <v>0</v>
      </c>
      <c r="W1454" s="17">
        <f t="shared" si="870"/>
        <v>0</v>
      </c>
      <c r="X1454" s="17">
        <f t="shared" si="870"/>
        <v>0</v>
      </c>
      <c r="Y1454" s="2"/>
      <c r="Z1454" s="2"/>
    </row>
    <row r="1455" spans="1:26" s="8" customFormat="1" ht="16.5" thickTop="1" thickBot="1">
      <c r="A1455" s="13" t="str">
        <f t="shared" si="866"/>
        <v>b</v>
      </c>
      <c r="B1455" s="3"/>
      <c r="C1455" s="4" t="s">
        <v>148</v>
      </c>
      <c r="D1455" s="17">
        <f t="shared" si="870"/>
        <v>0</v>
      </c>
      <c r="E1455" s="17">
        <f t="shared" si="870"/>
        <v>0</v>
      </c>
      <c r="F1455" s="17">
        <f t="shared" si="870"/>
        <v>0</v>
      </c>
      <c r="G1455" s="17">
        <f t="shared" si="870"/>
        <v>0</v>
      </c>
      <c r="H1455" s="17">
        <f t="shared" si="870"/>
        <v>0</v>
      </c>
      <c r="I1455" s="17">
        <f t="shared" si="870"/>
        <v>0</v>
      </c>
      <c r="J1455" s="17">
        <f t="shared" si="870"/>
        <v>0</v>
      </c>
      <c r="K1455" s="17">
        <f t="shared" si="870"/>
        <v>0</v>
      </c>
      <c r="L1455" s="17">
        <f t="shared" si="870"/>
        <v>0</v>
      </c>
      <c r="M1455" s="17">
        <f t="shared" ref="M1455:O1455" si="883">M1469+M1483+M1497</f>
        <v>0</v>
      </c>
      <c r="N1455" s="17">
        <f t="shared" si="883"/>
        <v>0</v>
      </c>
      <c r="O1455" s="17">
        <f t="shared" si="883"/>
        <v>0</v>
      </c>
      <c r="P1455" s="17">
        <f t="shared" si="870"/>
        <v>0</v>
      </c>
      <c r="Q1455" s="17">
        <f t="shared" si="870"/>
        <v>0</v>
      </c>
      <c r="R1455" s="17">
        <f t="shared" si="870"/>
        <v>0</v>
      </c>
      <c r="S1455" s="17">
        <f t="shared" ref="S1455:U1455" si="884">S1469+S1483+S1497</f>
        <v>0</v>
      </c>
      <c r="T1455" s="17">
        <f t="shared" si="884"/>
        <v>0</v>
      </c>
      <c r="U1455" s="17">
        <f t="shared" si="884"/>
        <v>0</v>
      </c>
      <c r="V1455" s="17">
        <f t="shared" si="870"/>
        <v>0</v>
      </c>
      <c r="W1455" s="17">
        <f t="shared" si="870"/>
        <v>0</v>
      </c>
      <c r="X1455" s="17">
        <f t="shared" si="870"/>
        <v>0</v>
      </c>
      <c r="Y1455" s="2"/>
      <c r="Z1455" s="2"/>
    </row>
    <row r="1456" spans="1:26" ht="16.5" thickTop="1" thickBot="1">
      <c r="A1456" s="13" t="str">
        <f t="shared" si="866"/>
        <v>a</v>
      </c>
      <c r="B1456" s="3" t="s">
        <v>0</v>
      </c>
      <c r="C1456" s="4" t="s">
        <v>134</v>
      </c>
      <c r="D1456" s="17">
        <f t="shared" si="870"/>
        <v>2447154.17</v>
      </c>
      <c r="E1456" s="17">
        <f t="shared" si="870"/>
        <v>2447154.17</v>
      </c>
      <c r="F1456" s="17">
        <f t="shared" si="870"/>
        <v>0</v>
      </c>
      <c r="G1456" s="17">
        <f t="shared" si="870"/>
        <v>2000000</v>
      </c>
      <c r="H1456" s="17">
        <f t="shared" si="870"/>
        <v>2000000</v>
      </c>
      <c r="I1456" s="17">
        <f t="shared" si="870"/>
        <v>0</v>
      </c>
      <c r="J1456" s="17">
        <f t="shared" si="870"/>
        <v>2000000</v>
      </c>
      <c r="K1456" s="17">
        <f t="shared" si="870"/>
        <v>2000000</v>
      </c>
      <c r="L1456" s="17">
        <f t="shared" si="870"/>
        <v>0</v>
      </c>
      <c r="M1456" s="17">
        <f t="shared" ref="M1456:O1456" si="885">M1470+M1484+M1498</f>
        <v>0</v>
      </c>
      <c r="N1456" s="17">
        <f t="shared" si="885"/>
        <v>0</v>
      </c>
      <c r="O1456" s="17">
        <f t="shared" si="885"/>
        <v>0</v>
      </c>
      <c r="P1456" s="17">
        <f t="shared" si="870"/>
        <v>2000000</v>
      </c>
      <c r="Q1456" s="17">
        <f t="shared" si="870"/>
        <v>2000000</v>
      </c>
      <c r="R1456" s="17">
        <f t="shared" si="870"/>
        <v>0</v>
      </c>
      <c r="S1456" s="17">
        <f t="shared" ref="S1456:U1456" si="886">S1470+S1484+S1498</f>
        <v>2000000</v>
      </c>
      <c r="T1456" s="17">
        <f t="shared" si="886"/>
        <v>2000000</v>
      </c>
      <c r="U1456" s="17">
        <f t="shared" si="886"/>
        <v>0</v>
      </c>
      <c r="V1456" s="17">
        <f t="shared" si="870"/>
        <v>3000000</v>
      </c>
      <c r="W1456" s="17">
        <f t="shared" si="870"/>
        <v>3000000</v>
      </c>
      <c r="X1456" s="17">
        <f t="shared" si="870"/>
        <v>0</v>
      </c>
      <c r="Y1456" s="2"/>
      <c r="Z1456" s="2"/>
    </row>
    <row r="1457" spans="1:26" ht="16.5" thickTop="1" thickBot="1">
      <c r="A1457" s="13" t="str">
        <f t="shared" si="866"/>
        <v>a</v>
      </c>
      <c r="B1457" s="3" t="s">
        <v>0</v>
      </c>
      <c r="C1457" s="4" t="s">
        <v>129</v>
      </c>
      <c r="D1457" s="17">
        <f t="shared" si="870"/>
        <v>22533517.739999998</v>
      </c>
      <c r="E1457" s="17">
        <f t="shared" si="870"/>
        <v>22533517.739999998</v>
      </c>
      <c r="F1457" s="17">
        <f t="shared" si="870"/>
        <v>0</v>
      </c>
      <c r="G1457" s="17">
        <f t="shared" si="870"/>
        <v>19500000</v>
      </c>
      <c r="H1457" s="17">
        <f t="shared" si="870"/>
        <v>19500000</v>
      </c>
      <c r="I1457" s="17">
        <f t="shared" si="870"/>
        <v>0</v>
      </c>
      <c r="J1457" s="17">
        <f t="shared" si="870"/>
        <v>18100000</v>
      </c>
      <c r="K1457" s="17">
        <f t="shared" si="870"/>
        <v>18100000</v>
      </c>
      <c r="L1457" s="17">
        <f t="shared" si="870"/>
        <v>0</v>
      </c>
      <c r="M1457" s="17">
        <f t="shared" ref="M1457:O1457" si="887">M1471+M1485+M1499</f>
        <v>0</v>
      </c>
      <c r="N1457" s="17">
        <f t="shared" si="887"/>
        <v>0</v>
      </c>
      <c r="O1457" s="17">
        <f t="shared" si="887"/>
        <v>0</v>
      </c>
      <c r="P1457" s="17">
        <f t="shared" si="870"/>
        <v>28800000</v>
      </c>
      <c r="Q1457" s="17">
        <f t="shared" si="870"/>
        <v>28800000</v>
      </c>
      <c r="R1457" s="17">
        <f t="shared" si="870"/>
        <v>0</v>
      </c>
      <c r="S1457" s="17">
        <f t="shared" ref="S1457:U1457" si="888">S1471+S1485+S1499</f>
        <v>28800000</v>
      </c>
      <c r="T1457" s="17">
        <f t="shared" si="888"/>
        <v>28800000</v>
      </c>
      <c r="U1457" s="17">
        <f t="shared" si="888"/>
        <v>0</v>
      </c>
      <c r="V1457" s="17">
        <f t="shared" si="870"/>
        <v>37300000</v>
      </c>
      <c r="W1457" s="17">
        <f t="shared" si="870"/>
        <v>37300000</v>
      </c>
      <c r="X1457" s="17">
        <f t="shared" si="870"/>
        <v>0</v>
      </c>
      <c r="Y1457" s="2"/>
      <c r="Z1457" s="2"/>
    </row>
    <row r="1458" spans="1:26" ht="27" thickTop="1" thickBot="1">
      <c r="A1458" s="13" t="str">
        <f t="shared" si="866"/>
        <v>a</v>
      </c>
      <c r="B1458" s="3" t="s">
        <v>0</v>
      </c>
      <c r="C1458" s="11" t="s">
        <v>15</v>
      </c>
      <c r="D1458" s="19">
        <f t="shared" si="870"/>
        <v>2326036.81</v>
      </c>
      <c r="E1458" s="19">
        <f t="shared" si="870"/>
        <v>2326036.81</v>
      </c>
      <c r="F1458" s="19">
        <f t="shared" si="870"/>
        <v>0</v>
      </c>
      <c r="G1458" s="19">
        <f t="shared" si="870"/>
        <v>2500000</v>
      </c>
      <c r="H1458" s="19">
        <f t="shared" si="870"/>
        <v>2500000</v>
      </c>
      <c r="I1458" s="19">
        <f t="shared" si="870"/>
        <v>0</v>
      </c>
      <c r="J1458" s="19">
        <f t="shared" si="870"/>
        <v>100000</v>
      </c>
      <c r="K1458" s="19">
        <f t="shared" si="870"/>
        <v>100000</v>
      </c>
      <c r="L1458" s="19">
        <f t="shared" si="870"/>
        <v>0</v>
      </c>
      <c r="M1458" s="19">
        <f t="shared" ref="M1458:O1458" si="889">M1472+M1486+M1500</f>
        <v>0</v>
      </c>
      <c r="N1458" s="19">
        <f t="shared" si="889"/>
        <v>0</v>
      </c>
      <c r="O1458" s="19">
        <f t="shared" si="889"/>
        <v>0</v>
      </c>
      <c r="P1458" s="19">
        <f t="shared" si="870"/>
        <v>2500000</v>
      </c>
      <c r="Q1458" s="19">
        <f t="shared" si="870"/>
        <v>2500000</v>
      </c>
      <c r="R1458" s="19">
        <f t="shared" si="870"/>
        <v>0</v>
      </c>
      <c r="S1458" s="19">
        <f t="shared" ref="S1458:U1458" si="890">S1472+S1486+S1500</f>
        <v>2500000</v>
      </c>
      <c r="T1458" s="19">
        <f t="shared" si="890"/>
        <v>2500000</v>
      </c>
      <c r="U1458" s="19">
        <f t="shared" si="890"/>
        <v>0</v>
      </c>
      <c r="V1458" s="19">
        <f t="shared" si="870"/>
        <v>3300000</v>
      </c>
      <c r="W1458" s="19">
        <f t="shared" si="870"/>
        <v>3300000</v>
      </c>
      <c r="X1458" s="19">
        <f t="shared" si="870"/>
        <v>0</v>
      </c>
      <c r="Y1458" s="2"/>
      <c r="Z1458" s="2"/>
    </row>
    <row r="1459" spans="1:26" ht="27" thickTop="1" thickBot="1">
      <c r="A1459" s="13" t="str">
        <f t="shared" si="866"/>
        <v>a</v>
      </c>
      <c r="B1459" s="3" t="s">
        <v>0</v>
      </c>
      <c r="C1459" s="11" t="s">
        <v>16</v>
      </c>
      <c r="D1459" s="19">
        <f t="shared" si="870"/>
        <v>20207480.93</v>
      </c>
      <c r="E1459" s="19">
        <f t="shared" si="870"/>
        <v>20207480.93</v>
      </c>
      <c r="F1459" s="19">
        <f t="shared" si="870"/>
        <v>0</v>
      </c>
      <c r="G1459" s="19">
        <f t="shared" si="870"/>
        <v>17000000</v>
      </c>
      <c r="H1459" s="19">
        <f t="shared" si="870"/>
        <v>17000000</v>
      </c>
      <c r="I1459" s="19">
        <f t="shared" si="870"/>
        <v>0</v>
      </c>
      <c r="J1459" s="19">
        <f t="shared" si="870"/>
        <v>18000000</v>
      </c>
      <c r="K1459" s="19">
        <f t="shared" si="870"/>
        <v>18000000</v>
      </c>
      <c r="L1459" s="19">
        <f t="shared" si="870"/>
        <v>0</v>
      </c>
      <c r="M1459" s="19">
        <f t="shared" ref="M1459:O1459" si="891">M1473+M1487+M1501</f>
        <v>0</v>
      </c>
      <c r="N1459" s="19">
        <f t="shared" si="891"/>
        <v>0</v>
      </c>
      <c r="O1459" s="19">
        <f t="shared" si="891"/>
        <v>0</v>
      </c>
      <c r="P1459" s="19">
        <f t="shared" si="870"/>
        <v>26300000</v>
      </c>
      <c r="Q1459" s="19">
        <f t="shared" si="870"/>
        <v>26300000</v>
      </c>
      <c r="R1459" s="19">
        <f t="shared" si="870"/>
        <v>0</v>
      </c>
      <c r="S1459" s="19">
        <f t="shared" ref="S1459:U1459" si="892">S1473+S1487+S1501</f>
        <v>26300000</v>
      </c>
      <c r="T1459" s="19">
        <f t="shared" si="892"/>
        <v>26300000</v>
      </c>
      <c r="U1459" s="19">
        <f t="shared" si="892"/>
        <v>0</v>
      </c>
      <c r="V1459" s="19">
        <f t="shared" si="870"/>
        <v>34000000</v>
      </c>
      <c r="W1459" s="19">
        <f t="shared" si="870"/>
        <v>34000000</v>
      </c>
      <c r="X1459" s="19">
        <f t="shared" si="870"/>
        <v>0</v>
      </c>
      <c r="Y1459" s="2"/>
      <c r="Z1459" s="2"/>
    </row>
    <row r="1460" spans="1:26" ht="16.5" thickTop="1" thickBot="1">
      <c r="A1460" s="13" t="str">
        <f t="shared" si="866"/>
        <v>a</v>
      </c>
      <c r="B1460" s="3" t="s">
        <v>0</v>
      </c>
      <c r="C1460" s="10" t="s">
        <v>17</v>
      </c>
      <c r="D1460" s="16">
        <f t="shared" si="870"/>
        <v>95130522.989999995</v>
      </c>
      <c r="E1460" s="16">
        <f t="shared" si="870"/>
        <v>95130522.989999995</v>
      </c>
      <c r="F1460" s="16">
        <f t="shared" si="870"/>
        <v>0</v>
      </c>
      <c r="G1460" s="16">
        <f t="shared" si="870"/>
        <v>30000000</v>
      </c>
      <c r="H1460" s="16">
        <f t="shared" si="870"/>
        <v>30000000</v>
      </c>
      <c r="I1460" s="16">
        <f t="shared" si="870"/>
        <v>0</v>
      </c>
      <c r="J1460" s="16">
        <f t="shared" si="870"/>
        <v>35000000</v>
      </c>
      <c r="K1460" s="16">
        <f t="shared" si="870"/>
        <v>35000000</v>
      </c>
      <c r="L1460" s="16">
        <f t="shared" si="870"/>
        <v>0</v>
      </c>
      <c r="M1460" s="16">
        <f t="shared" ref="M1460:O1460" si="893">M1474+M1488+M1502</f>
        <v>0</v>
      </c>
      <c r="N1460" s="16">
        <f t="shared" si="893"/>
        <v>0</v>
      </c>
      <c r="O1460" s="16">
        <f t="shared" si="893"/>
        <v>0</v>
      </c>
      <c r="P1460" s="16">
        <f t="shared" si="870"/>
        <v>24468000</v>
      </c>
      <c r="Q1460" s="16">
        <f t="shared" si="870"/>
        <v>24468000</v>
      </c>
      <c r="R1460" s="16">
        <f t="shared" si="870"/>
        <v>0</v>
      </c>
      <c r="S1460" s="16">
        <f t="shared" ref="S1460:U1460" si="894">S1474+S1488+S1502</f>
        <v>24468000</v>
      </c>
      <c r="T1460" s="16">
        <f t="shared" si="894"/>
        <v>24468000</v>
      </c>
      <c r="U1460" s="16">
        <f t="shared" si="894"/>
        <v>0</v>
      </c>
      <c r="V1460" s="16">
        <f t="shared" si="870"/>
        <v>53000000</v>
      </c>
      <c r="W1460" s="16">
        <f t="shared" si="870"/>
        <v>53000000</v>
      </c>
      <c r="X1460" s="16">
        <f t="shared" si="870"/>
        <v>0</v>
      </c>
      <c r="Y1460" s="2"/>
      <c r="Z1460" s="2"/>
    </row>
    <row r="1461" spans="1:26" ht="16.5" thickTop="1" thickBot="1">
      <c r="A1461" s="13" t="str">
        <f t="shared" si="866"/>
        <v>b</v>
      </c>
      <c r="B1461" s="3" t="s">
        <v>0</v>
      </c>
      <c r="C1461" s="10" t="s">
        <v>18</v>
      </c>
      <c r="D1461" s="16">
        <f t="shared" si="870"/>
        <v>0</v>
      </c>
      <c r="E1461" s="16">
        <f t="shared" si="870"/>
        <v>0</v>
      </c>
      <c r="F1461" s="16">
        <f t="shared" si="870"/>
        <v>0</v>
      </c>
      <c r="G1461" s="16">
        <f t="shared" si="870"/>
        <v>0</v>
      </c>
      <c r="H1461" s="16">
        <f t="shared" si="870"/>
        <v>0</v>
      </c>
      <c r="I1461" s="16">
        <f t="shared" si="870"/>
        <v>0</v>
      </c>
      <c r="J1461" s="16">
        <f t="shared" si="870"/>
        <v>0</v>
      </c>
      <c r="K1461" s="16">
        <f t="shared" si="870"/>
        <v>0</v>
      </c>
      <c r="L1461" s="16">
        <f t="shared" si="870"/>
        <v>0</v>
      </c>
      <c r="M1461" s="16">
        <f t="shared" ref="M1461:O1461" si="895">M1475+M1489+M1503</f>
        <v>0</v>
      </c>
      <c r="N1461" s="16">
        <f t="shared" si="895"/>
        <v>0</v>
      </c>
      <c r="O1461" s="16">
        <f t="shared" si="895"/>
        <v>0</v>
      </c>
      <c r="P1461" s="16">
        <f t="shared" si="870"/>
        <v>0</v>
      </c>
      <c r="Q1461" s="16">
        <f t="shared" si="870"/>
        <v>0</v>
      </c>
      <c r="R1461" s="16">
        <f t="shared" si="870"/>
        <v>0</v>
      </c>
      <c r="S1461" s="16">
        <f t="shared" ref="S1461:U1461" si="896">S1475+S1489+S1503</f>
        <v>0</v>
      </c>
      <c r="T1461" s="16">
        <f t="shared" si="896"/>
        <v>0</v>
      </c>
      <c r="U1461" s="16">
        <f t="shared" si="896"/>
        <v>0</v>
      </c>
      <c r="V1461" s="16">
        <f t="shared" si="870"/>
        <v>0</v>
      </c>
      <c r="W1461" s="16">
        <f t="shared" si="870"/>
        <v>0</v>
      </c>
      <c r="X1461" s="16">
        <f t="shared" si="870"/>
        <v>0</v>
      </c>
      <c r="Y1461" s="2"/>
      <c r="Z1461" s="2"/>
    </row>
    <row r="1462" spans="1:26" ht="31.5" thickTop="1" thickBot="1">
      <c r="A1462" s="13" t="str">
        <f t="shared" si="866"/>
        <v>a</v>
      </c>
      <c r="B1462" s="3" t="s">
        <v>123</v>
      </c>
      <c r="C1462" s="6" t="s">
        <v>138</v>
      </c>
      <c r="D1462" s="14">
        <f t="shared" ref="D1462:D1525" si="897">E1462+F1462</f>
        <v>120905021.17999999</v>
      </c>
      <c r="E1462" s="14">
        <f>E1465+E1474+E1475</f>
        <v>120905021.17999999</v>
      </c>
      <c r="F1462" s="14">
        <f>F1465+F1474+F1475</f>
        <v>0</v>
      </c>
      <c r="G1462" s="14">
        <f t="shared" ref="G1462:G1525" si="898">H1462+I1462</f>
        <v>52700000</v>
      </c>
      <c r="H1462" s="14">
        <f>H1465+H1474+H1475</f>
        <v>52700000</v>
      </c>
      <c r="I1462" s="14">
        <f>I1465+I1474+I1475</f>
        <v>0</v>
      </c>
      <c r="J1462" s="14">
        <f t="shared" ref="J1462:J1525" si="899">K1462+L1462</f>
        <v>56300000</v>
      </c>
      <c r="K1462" s="14">
        <f>K1465+K1474+K1475</f>
        <v>56300000</v>
      </c>
      <c r="L1462" s="14">
        <f>L1465+L1474+L1475</f>
        <v>0</v>
      </c>
      <c r="M1462" s="14">
        <f t="shared" ref="M1462:M1525" si="900">N1462+O1462</f>
        <v>0</v>
      </c>
      <c r="N1462" s="14">
        <f>N1465+N1474+N1475</f>
        <v>0</v>
      </c>
      <c r="O1462" s="14">
        <f>O1465+O1474+O1475</f>
        <v>0</v>
      </c>
      <c r="P1462" s="14">
        <f t="shared" ref="P1462:P1525" si="901">Q1462+R1462</f>
        <v>56468000</v>
      </c>
      <c r="Q1462" s="14">
        <f>Q1465+Q1474+Q1475</f>
        <v>56468000</v>
      </c>
      <c r="R1462" s="14">
        <f>R1465+R1474+R1475</f>
        <v>0</v>
      </c>
      <c r="S1462" s="14">
        <f t="shared" ref="S1462:S1525" si="902">T1462+U1462</f>
        <v>56468000</v>
      </c>
      <c r="T1462" s="14">
        <f>T1465+T1474+T1475</f>
        <v>56468000</v>
      </c>
      <c r="U1462" s="14">
        <f>U1465+U1474+U1475</f>
        <v>0</v>
      </c>
      <c r="V1462" s="14">
        <f t="shared" ref="V1462:V1525" si="903">W1462+X1462</f>
        <v>94600000</v>
      </c>
      <c r="W1462" s="14">
        <f>W1465+W1474+W1475</f>
        <v>94600000</v>
      </c>
      <c r="X1462" s="14">
        <f>X1465+X1474+X1475</f>
        <v>0</v>
      </c>
      <c r="Y1462" s="5" t="s">
        <v>135</v>
      </c>
      <c r="Z1462" s="5" t="s">
        <v>130</v>
      </c>
    </row>
    <row r="1463" spans="1:26" s="8" customFormat="1" ht="16.5" thickTop="1" thickBot="1">
      <c r="A1463" s="13" t="str">
        <f t="shared" si="866"/>
        <v>b</v>
      </c>
      <c r="B1463" s="3"/>
      <c r="C1463" s="9" t="s">
        <v>12</v>
      </c>
      <c r="D1463" s="15">
        <f t="shared" si="897"/>
        <v>0</v>
      </c>
      <c r="E1463" s="15">
        <v>0</v>
      </c>
      <c r="F1463" s="15">
        <v>0</v>
      </c>
      <c r="G1463" s="15">
        <f t="shared" si="898"/>
        <v>0</v>
      </c>
      <c r="H1463" s="15">
        <v>0</v>
      </c>
      <c r="I1463" s="15">
        <v>0</v>
      </c>
      <c r="J1463" s="15">
        <f t="shared" si="899"/>
        <v>0</v>
      </c>
      <c r="K1463" s="15">
        <v>0</v>
      </c>
      <c r="L1463" s="15">
        <v>0</v>
      </c>
      <c r="M1463" s="15">
        <f t="shared" si="900"/>
        <v>0</v>
      </c>
      <c r="N1463" s="15">
        <v>0</v>
      </c>
      <c r="O1463" s="15">
        <v>0</v>
      </c>
      <c r="P1463" s="15">
        <f t="shared" si="901"/>
        <v>0</v>
      </c>
      <c r="Q1463" s="15">
        <v>0</v>
      </c>
      <c r="R1463" s="15">
        <v>0</v>
      </c>
      <c r="S1463" s="15">
        <f t="shared" si="902"/>
        <v>0</v>
      </c>
      <c r="T1463" s="15">
        <v>0</v>
      </c>
      <c r="U1463" s="15">
        <v>0</v>
      </c>
      <c r="V1463" s="15">
        <f t="shared" si="903"/>
        <v>0</v>
      </c>
      <c r="W1463" s="15">
        <v>0</v>
      </c>
      <c r="X1463" s="15">
        <v>0</v>
      </c>
      <c r="Y1463" s="5"/>
      <c r="Z1463" s="5"/>
    </row>
    <row r="1464" spans="1:26" s="8" customFormat="1" ht="16.5" thickTop="1" thickBot="1">
      <c r="A1464" s="13" t="str">
        <f t="shared" si="866"/>
        <v>b</v>
      </c>
      <c r="B1464" s="3"/>
      <c r="C1464" s="9" t="s">
        <v>13</v>
      </c>
      <c r="D1464" s="15">
        <f t="shared" si="897"/>
        <v>0</v>
      </c>
      <c r="E1464" s="15">
        <v>0</v>
      </c>
      <c r="F1464" s="15">
        <v>0</v>
      </c>
      <c r="G1464" s="15">
        <f t="shared" si="898"/>
        <v>0</v>
      </c>
      <c r="H1464" s="15">
        <v>0</v>
      </c>
      <c r="I1464" s="15">
        <v>0</v>
      </c>
      <c r="J1464" s="15">
        <f t="shared" si="899"/>
        <v>0</v>
      </c>
      <c r="K1464" s="15">
        <v>0</v>
      </c>
      <c r="L1464" s="15">
        <v>0</v>
      </c>
      <c r="M1464" s="15">
        <f t="shared" si="900"/>
        <v>0</v>
      </c>
      <c r="N1464" s="15">
        <v>0</v>
      </c>
      <c r="O1464" s="15">
        <v>0</v>
      </c>
      <c r="P1464" s="15">
        <f t="shared" si="901"/>
        <v>0</v>
      </c>
      <c r="Q1464" s="15">
        <v>0</v>
      </c>
      <c r="R1464" s="15">
        <v>0</v>
      </c>
      <c r="S1464" s="15">
        <f t="shared" si="902"/>
        <v>0</v>
      </c>
      <c r="T1464" s="15">
        <v>0</v>
      </c>
      <c r="U1464" s="15">
        <v>0</v>
      </c>
      <c r="V1464" s="15">
        <f t="shared" si="903"/>
        <v>0</v>
      </c>
      <c r="W1464" s="15">
        <v>0</v>
      </c>
      <c r="X1464" s="15">
        <v>0</v>
      </c>
      <c r="Y1464" s="5"/>
      <c r="Z1464" s="5"/>
    </row>
    <row r="1465" spans="1:26" ht="16.5" thickTop="1" thickBot="1">
      <c r="A1465" s="13" t="str">
        <f t="shared" si="866"/>
        <v>a</v>
      </c>
      <c r="B1465" s="3" t="s">
        <v>0</v>
      </c>
      <c r="C1465" s="10" t="s">
        <v>14</v>
      </c>
      <c r="D1465" s="16">
        <f t="shared" si="897"/>
        <v>25785474.189999998</v>
      </c>
      <c r="E1465" s="16">
        <f>E1466+E1467+E1468+E1469+E1470+E1471</f>
        <v>25785474.189999998</v>
      </c>
      <c r="F1465" s="16">
        <f>F1466+F1467+F1468+F1469+F1470+F1471</f>
        <v>0</v>
      </c>
      <c r="G1465" s="16">
        <f t="shared" si="898"/>
        <v>22700000</v>
      </c>
      <c r="H1465" s="16">
        <f>H1466+H1467+H1468+H1469+H1470+H1471</f>
        <v>22700000</v>
      </c>
      <c r="I1465" s="16">
        <f>I1466+I1467+I1468+I1469+I1470+I1471</f>
        <v>0</v>
      </c>
      <c r="J1465" s="16">
        <f t="shared" si="899"/>
        <v>21300000</v>
      </c>
      <c r="K1465" s="16">
        <f>K1466+K1467+K1468+K1469+K1470+K1471</f>
        <v>21300000</v>
      </c>
      <c r="L1465" s="16">
        <f>L1466+L1467+L1468+L1469+L1470+L1471</f>
        <v>0</v>
      </c>
      <c r="M1465" s="16">
        <f t="shared" si="900"/>
        <v>0</v>
      </c>
      <c r="N1465" s="16">
        <f>N1466+N1467+N1468+N1469+N1470+N1471</f>
        <v>0</v>
      </c>
      <c r="O1465" s="16">
        <f>O1466+O1467+O1468+O1469+O1470+O1471</f>
        <v>0</v>
      </c>
      <c r="P1465" s="16">
        <f t="shared" si="901"/>
        <v>32000000</v>
      </c>
      <c r="Q1465" s="16">
        <f>Q1466+Q1467+Q1468+Q1469+Q1470+Q1471</f>
        <v>32000000</v>
      </c>
      <c r="R1465" s="16">
        <f>R1466+R1467+R1468+R1469+R1470+R1471</f>
        <v>0</v>
      </c>
      <c r="S1465" s="16">
        <f t="shared" si="902"/>
        <v>32000000</v>
      </c>
      <c r="T1465" s="16">
        <f>T1466+T1467+T1468+T1469+T1470+T1471</f>
        <v>32000000</v>
      </c>
      <c r="U1465" s="16">
        <f>U1466+U1467+U1468+U1469+U1470+U1471</f>
        <v>0</v>
      </c>
      <c r="V1465" s="16">
        <f t="shared" si="903"/>
        <v>41600000</v>
      </c>
      <c r="W1465" s="16">
        <f>W1466+W1467+W1468+W1469+W1470+W1471</f>
        <v>41600000</v>
      </c>
      <c r="X1465" s="16">
        <f>X1466+X1467+X1468+X1469+X1470+X1471</f>
        <v>0</v>
      </c>
      <c r="Y1465" s="2"/>
      <c r="Z1465" s="2"/>
    </row>
    <row r="1466" spans="1:26" s="8" customFormat="1" ht="16.5" thickTop="1" thickBot="1">
      <c r="A1466" s="13" t="str">
        <f t="shared" si="866"/>
        <v>b</v>
      </c>
      <c r="B1466" s="3"/>
      <c r="C1466" s="4" t="s">
        <v>182</v>
      </c>
      <c r="D1466" s="17">
        <f t="shared" si="897"/>
        <v>0</v>
      </c>
      <c r="E1466" s="17"/>
      <c r="F1466" s="17"/>
      <c r="G1466" s="17">
        <f t="shared" si="898"/>
        <v>0</v>
      </c>
      <c r="H1466" s="17"/>
      <c r="I1466" s="17"/>
      <c r="J1466" s="17">
        <f t="shared" si="899"/>
        <v>0</v>
      </c>
      <c r="K1466" s="17"/>
      <c r="L1466" s="17"/>
      <c r="M1466" s="17">
        <f t="shared" si="900"/>
        <v>0</v>
      </c>
      <c r="N1466" s="17"/>
      <c r="O1466" s="17"/>
      <c r="P1466" s="17">
        <f t="shared" si="901"/>
        <v>0</v>
      </c>
      <c r="Q1466" s="17"/>
      <c r="R1466" s="17"/>
      <c r="S1466" s="17">
        <f t="shared" si="902"/>
        <v>0</v>
      </c>
      <c r="T1466" s="17"/>
      <c r="U1466" s="17"/>
      <c r="V1466" s="17">
        <f t="shared" si="903"/>
        <v>0</v>
      </c>
      <c r="W1466" s="17"/>
      <c r="X1466" s="17"/>
      <c r="Y1466" s="2"/>
      <c r="Z1466" s="2"/>
    </row>
    <row r="1467" spans="1:26" ht="16.5" thickTop="1" thickBot="1">
      <c r="A1467" s="13" t="str">
        <f t="shared" si="866"/>
        <v>a</v>
      </c>
      <c r="B1467" s="3" t="s">
        <v>0</v>
      </c>
      <c r="C1467" s="4" t="s">
        <v>133</v>
      </c>
      <c r="D1467" s="17">
        <f t="shared" si="897"/>
        <v>805836.45</v>
      </c>
      <c r="E1467" s="17">
        <v>805836.45</v>
      </c>
      <c r="F1467" s="17"/>
      <c r="G1467" s="17">
        <f t="shared" si="898"/>
        <v>1200000</v>
      </c>
      <c r="H1467" s="17">
        <v>1200000</v>
      </c>
      <c r="I1467" s="17"/>
      <c r="J1467" s="17">
        <f t="shared" si="899"/>
        <v>1200000</v>
      </c>
      <c r="K1467" s="17">
        <v>1200000</v>
      </c>
      <c r="L1467" s="17"/>
      <c r="M1467" s="17">
        <f t="shared" si="900"/>
        <v>0</v>
      </c>
      <c r="N1467" s="17"/>
      <c r="O1467" s="17"/>
      <c r="P1467" s="17">
        <f t="shared" si="901"/>
        <v>1200000</v>
      </c>
      <c r="Q1467" s="17">
        <v>1200000</v>
      </c>
      <c r="R1467" s="17"/>
      <c r="S1467" s="17">
        <f t="shared" si="902"/>
        <v>1200000</v>
      </c>
      <c r="T1467" s="17">
        <v>1200000</v>
      </c>
      <c r="U1467" s="17"/>
      <c r="V1467" s="17">
        <f t="shared" si="903"/>
        <v>1300000</v>
      </c>
      <c r="W1467" s="17">
        <v>1300000</v>
      </c>
      <c r="X1467" s="17"/>
      <c r="Y1467" s="2"/>
      <c r="Z1467" s="2"/>
    </row>
    <row r="1468" spans="1:26" s="8" customFormat="1" ht="16.5" thickTop="1" thickBot="1">
      <c r="A1468" s="13" t="str">
        <f t="shared" si="866"/>
        <v>b</v>
      </c>
      <c r="B1468" s="3"/>
      <c r="C1468" s="4" t="s">
        <v>132</v>
      </c>
      <c r="D1468" s="17">
        <f t="shared" si="897"/>
        <v>0</v>
      </c>
      <c r="E1468" s="17"/>
      <c r="F1468" s="17"/>
      <c r="G1468" s="17">
        <f t="shared" si="898"/>
        <v>0</v>
      </c>
      <c r="H1468" s="17"/>
      <c r="I1468" s="17"/>
      <c r="J1468" s="17">
        <f t="shared" si="899"/>
        <v>0</v>
      </c>
      <c r="K1468" s="17"/>
      <c r="L1468" s="17"/>
      <c r="M1468" s="17">
        <f t="shared" si="900"/>
        <v>0</v>
      </c>
      <c r="N1468" s="17"/>
      <c r="O1468" s="17"/>
      <c r="P1468" s="17">
        <f t="shared" si="901"/>
        <v>0</v>
      </c>
      <c r="Q1468" s="17"/>
      <c r="R1468" s="17"/>
      <c r="S1468" s="17">
        <f t="shared" si="902"/>
        <v>0</v>
      </c>
      <c r="T1468" s="17"/>
      <c r="U1468" s="17"/>
      <c r="V1468" s="17">
        <f t="shared" si="903"/>
        <v>0</v>
      </c>
      <c r="W1468" s="17"/>
      <c r="X1468" s="17"/>
      <c r="Y1468" s="2"/>
      <c r="Z1468" s="2"/>
    </row>
    <row r="1469" spans="1:26" s="8" customFormat="1" ht="16.5" thickTop="1" thickBot="1">
      <c r="A1469" s="13" t="str">
        <f t="shared" si="866"/>
        <v>b</v>
      </c>
      <c r="B1469" s="3"/>
      <c r="C1469" s="4" t="s">
        <v>148</v>
      </c>
      <c r="D1469" s="17">
        <f t="shared" si="897"/>
        <v>0</v>
      </c>
      <c r="E1469" s="17"/>
      <c r="F1469" s="17"/>
      <c r="G1469" s="17">
        <f t="shared" si="898"/>
        <v>0</v>
      </c>
      <c r="H1469" s="17"/>
      <c r="I1469" s="17"/>
      <c r="J1469" s="17">
        <f t="shared" si="899"/>
        <v>0</v>
      </c>
      <c r="K1469" s="17"/>
      <c r="L1469" s="17"/>
      <c r="M1469" s="17">
        <f t="shared" si="900"/>
        <v>0</v>
      </c>
      <c r="N1469" s="17"/>
      <c r="O1469" s="17"/>
      <c r="P1469" s="17">
        <f t="shared" si="901"/>
        <v>0</v>
      </c>
      <c r="Q1469" s="17"/>
      <c r="R1469" s="17"/>
      <c r="S1469" s="17">
        <f t="shared" si="902"/>
        <v>0</v>
      </c>
      <c r="T1469" s="17"/>
      <c r="U1469" s="17"/>
      <c r="V1469" s="17">
        <f t="shared" si="903"/>
        <v>0</v>
      </c>
      <c r="W1469" s="17"/>
      <c r="X1469" s="17"/>
      <c r="Y1469" s="2"/>
      <c r="Z1469" s="2"/>
    </row>
    <row r="1470" spans="1:26" ht="16.5" thickTop="1" thickBot="1">
      <c r="A1470" s="13" t="str">
        <f t="shared" si="866"/>
        <v>a</v>
      </c>
      <c r="B1470" s="3" t="s">
        <v>0</v>
      </c>
      <c r="C1470" s="4" t="s">
        <v>134</v>
      </c>
      <c r="D1470" s="17">
        <f t="shared" si="897"/>
        <v>2446120</v>
      </c>
      <c r="E1470" s="17">
        <v>2446120</v>
      </c>
      <c r="F1470" s="17"/>
      <c r="G1470" s="17">
        <f t="shared" si="898"/>
        <v>2000000</v>
      </c>
      <c r="H1470" s="17">
        <v>2000000</v>
      </c>
      <c r="I1470" s="17"/>
      <c r="J1470" s="17">
        <f t="shared" si="899"/>
        <v>2000000</v>
      </c>
      <c r="K1470" s="17">
        <v>2000000</v>
      </c>
      <c r="L1470" s="17"/>
      <c r="M1470" s="17">
        <f t="shared" si="900"/>
        <v>0</v>
      </c>
      <c r="N1470" s="17"/>
      <c r="O1470" s="17"/>
      <c r="P1470" s="17">
        <f t="shared" si="901"/>
        <v>2000000</v>
      </c>
      <c r="Q1470" s="17">
        <v>2000000</v>
      </c>
      <c r="R1470" s="17"/>
      <c r="S1470" s="17">
        <f t="shared" si="902"/>
        <v>2000000</v>
      </c>
      <c r="T1470" s="17">
        <v>2000000</v>
      </c>
      <c r="U1470" s="17"/>
      <c r="V1470" s="17">
        <f t="shared" si="903"/>
        <v>3000000</v>
      </c>
      <c r="W1470" s="17">
        <v>3000000</v>
      </c>
      <c r="X1470" s="17"/>
      <c r="Y1470" s="2"/>
      <c r="Z1470" s="2"/>
    </row>
    <row r="1471" spans="1:26" ht="16.5" thickTop="1" thickBot="1">
      <c r="A1471" s="13" t="str">
        <f t="shared" si="866"/>
        <v>a</v>
      </c>
      <c r="B1471" s="3" t="s">
        <v>0</v>
      </c>
      <c r="C1471" s="4" t="s">
        <v>129</v>
      </c>
      <c r="D1471" s="17">
        <f t="shared" si="897"/>
        <v>22533517.739999998</v>
      </c>
      <c r="E1471" s="17">
        <f>E1472+E1473</f>
        <v>22533517.739999998</v>
      </c>
      <c r="F1471" s="17">
        <f>F1472+F1473</f>
        <v>0</v>
      </c>
      <c r="G1471" s="17">
        <f t="shared" si="898"/>
        <v>19500000</v>
      </c>
      <c r="H1471" s="17">
        <f>H1472+H1473</f>
        <v>19500000</v>
      </c>
      <c r="I1471" s="17">
        <f>I1472+I1473</f>
        <v>0</v>
      </c>
      <c r="J1471" s="17">
        <f t="shared" si="899"/>
        <v>18100000</v>
      </c>
      <c r="K1471" s="17">
        <f>K1472+K1473</f>
        <v>18100000</v>
      </c>
      <c r="L1471" s="17">
        <f>L1472+L1473</f>
        <v>0</v>
      </c>
      <c r="M1471" s="17">
        <f t="shared" si="900"/>
        <v>0</v>
      </c>
      <c r="N1471" s="17">
        <f>N1472+N1473</f>
        <v>0</v>
      </c>
      <c r="O1471" s="17">
        <f>O1472+O1473</f>
        <v>0</v>
      </c>
      <c r="P1471" s="17">
        <f t="shared" si="901"/>
        <v>28800000</v>
      </c>
      <c r="Q1471" s="17">
        <f>Q1472+Q1473</f>
        <v>28800000</v>
      </c>
      <c r="R1471" s="17">
        <f>R1472+R1473</f>
        <v>0</v>
      </c>
      <c r="S1471" s="17">
        <f t="shared" si="902"/>
        <v>28800000</v>
      </c>
      <c r="T1471" s="17">
        <f>T1472+T1473</f>
        <v>28800000</v>
      </c>
      <c r="U1471" s="17">
        <f>U1472+U1473</f>
        <v>0</v>
      </c>
      <c r="V1471" s="17">
        <f t="shared" si="903"/>
        <v>37300000</v>
      </c>
      <c r="W1471" s="17">
        <f>W1472+W1473</f>
        <v>37300000</v>
      </c>
      <c r="X1471" s="17">
        <f>X1472+X1473</f>
        <v>0</v>
      </c>
      <c r="Y1471" s="2"/>
      <c r="Z1471" s="2"/>
    </row>
    <row r="1472" spans="1:26" ht="27" thickTop="1" thickBot="1">
      <c r="A1472" s="13" t="str">
        <f t="shared" si="866"/>
        <v>a</v>
      </c>
      <c r="B1472" s="3" t="s">
        <v>0</v>
      </c>
      <c r="C1472" s="11" t="s">
        <v>15</v>
      </c>
      <c r="D1472" s="19">
        <f t="shared" si="897"/>
        <v>2326036.81</v>
      </c>
      <c r="E1472" s="19">
        <v>2326036.81</v>
      </c>
      <c r="F1472" s="19"/>
      <c r="G1472" s="19">
        <f t="shared" si="898"/>
        <v>2500000</v>
      </c>
      <c r="H1472" s="19">
        <v>2500000</v>
      </c>
      <c r="I1472" s="19"/>
      <c r="J1472" s="19">
        <f t="shared" si="899"/>
        <v>100000</v>
      </c>
      <c r="K1472" s="19">
        <v>100000</v>
      </c>
      <c r="L1472" s="19"/>
      <c r="M1472" s="19">
        <f t="shared" si="900"/>
        <v>0</v>
      </c>
      <c r="N1472" s="19"/>
      <c r="O1472" s="19"/>
      <c r="P1472" s="19">
        <f t="shared" si="901"/>
        <v>2500000</v>
      </c>
      <c r="Q1472" s="19">
        <f>2200000+300000</f>
        <v>2500000</v>
      </c>
      <c r="R1472" s="19"/>
      <c r="S1472" s="19">
        <f t="shared" si="902"/>
        <v>2500000</v>
      </c>
      <c r="T1472" s="19">
        <f>2200000+300000</f>
        <v>2500000</v>
      </c>
      <c r="U1472" s="19"/>
      <c r="V1472" s="19">
        <f t="shared" si="903"/>
        <v>3300000</v>
      </c>
      <c r="W1472" s="19">
        <v>3300000</v>
      </c>
      <c r="X1472" s="19"/>
      <c r="Y1472" s="2"/>
      <c r="Z1472" s="2"/>
    </row>
    <row r="1473" spans="1:26" ht="27" thickTop="1" thickBot="1">
      <c r="A1473" s="13" t="str">
        <f t="shared" si="866"/>
        <v>a</v>
      </c>
      <c r="B1473" s="3" t="s">
        <v>0</v>
      </c>
      <c r="C1473" s="11" t="s">
        <v>16</v>
      </c>
      <c r="D1473" s="19">
        <f t="shared" si="897"/>
        <v>20207480.93</v>
      </c>
      <c r="E1473" s="19">
        <v>20207480.93</v>
      </c>
      <c r="F1473" s="19"/>
      <c r="G1473" s="19">
        <f t="shared" si="898"/>
        <v>17000000</v>
      </c>
      <c r="H1473" s="19">
        <v>17000000</v>
      </c>
      <c r="I1473" s="19"/>
      <c r="J1473" s="19">
        <f t="shared" si="899"/>
        <v>18000000</v>
      </c>
      <c r="K1473" s="19">
        <v>18000000</v>
      </c>
      <c r="L1473" s="19"/>
      <c r="M1473" s="19">
        <f t="shared" si="900"/>
        <v>0</v>
      </c>
      <c r="N1473" s="19"/>
      <c r="O1473" s="19"/>
      <c r="P1473" s="19">
        <f t="shared" si="901"/>
        <v>26300000</v>
      </c>
      <c r="Q1473" s="19">
        <f>2000000+24300000</f>
        <v>26300000</v>
      </c>
      <c r="R1473" s="19"/>
      <c r="S1473" s="19">
        <f t="shared" si="902"/>
        <v>26300000</v>
      </c>
      <c r="T1473" s="19">
        <f>2000000+24300000</f>
        <v>26300000</v>
      </c>
      <c r="U1473" s="19"/>
      <c r="V1473" s="19">
        <f t="shared" si="903"/>
        <v>34000000</v>
      </c>
      <c r="W1473" s="19">
        <f>31000000+3000000</f>
        <v>34000000</v>
      </c>
      <c r="X1473" s="19"/>
      <c r="Y1473" s="2"/>
      <c r="Z1473" s="2"/>
    </row>
    <row r="1474" spans="1:26" ht="16.5" thickTop="1" thickBot="1">
      <c r="A1474" s="13" t="str">
        <f t="shared" si="866"/>
        <v>a</v>
      </c>
      <c r="B1474" s="3" t="s">
        <v>0</v>
      </c>
      <c r="C1474" s="10" t="s">
        <v>17</v>
      </c>
      <c r="D1474" s="16">
        <f t="shared" si="897"/>
        <v>95119546.989999995</v>
      </c>
      <c r="E1474" s="16">
        <v>95119546.989999995</v>
      </c>
      <c r="F1474" s="16">
        <v>0</v>
      </c>
      <c r="G1474" s="16">
        <f t="shared" si="898"/>
        <v>30000000</v>
      </c>
      <c r="H1474" s="16">
        <v>30000000</v>
      </c>
      <c r="I1474" s="16">
        <v>0</v>
      </c>
      <c r="J1474" s="16">
        <f t="shared" si="899"/>
        <v>35000000</v>
      </c>
      <c r="K1474" s="16">
        <v>35000000</v>
      </c>
      <c r="L1474" s="16">
        <v>0</v>
      </c>
      <c r="M1474" s="16">
        <f t="shared" si="900"/>
        <v>0</v>
      </c>
      <c r="N1474" s="16">
        <v>0</v>
      </c>
      <c r="O1474" s="16">
        <v>0</v>
      </c>
      <c r="P1474" s="16">
        <f t="shared" si="901"/>
        <v>24468000</v>
      </c>
      <c r="Q1474" s="16">
        <f>22000000+2468000</f>
        <v>24468000</v>
      </c>
      <c r="R1474" s="16">
        <v>0</v>
      </c>
      <c r="S1474" s="16">
        <f t="shared" si="902"/>
        <v>24468000</v>
      </c>
      <c r="T1474" s="16">
        <f>22000000+2468000</f>
        <v>24468000</v>
      </c>
      <c r="U1474" s="16">
        <v>0</v>
      </c>
      <c r="V1474" s="16">
        <f t="shared" si="903"/>
        <v>53000000</v>
      </c>
      <c r="W1474" s="16">
        <f>50000000+3000000</f>
        <v>53000000</v>
      </c>
      <c r="X1474" s="16">
        <v>0</v>
      </c>
      <c r="Y1474" s="2"/>
      <c r="Z1474" s="2"/>
    </row>
    <row r="1475" spans="1:26" ht="16.5" thickTop="1" thickBot="1">
      <c r="A1475" s="13" t="str">
        <f t="shared" si="866"/>
        <v>b</v>
      </c>
      <c r="B1475" s="3" t="s">
        <v>0</v>
      </c>
      <c r="C1475" s="10" t="s">
        <v>18</v>
      </c>
      <c r="D1475" s="16">
        <f t="shared" si="897"/>
        <v>0</v>
      </c>
      <c r="E1475" s="16">
        <v>0</v>
      </c>
      <c r="F1475" s="16">
        <v>0</v>
      </c>
      <c r="G1475" s="16">
        <f t="shared" si="898"/>
        <v>0</v>
      </c>
      <c r="H1475" s="16">
        <v>0</v>
      </c>
      <c r="I1475" s="16">
        <v>0</v>
      </c>
      <c r="J1475" s="16">
        <f t="shared" si="899"/>
        <v>0</v>
      </c>
      <c r="K1475" s="16">
        <v>0</v>
      </c>
      <c r="L1475" s="16">
        <v>0</v>
      </c>
      <c r="M1475" s="16">
        <f t="shared" si="900"/>
        <v>0</v>
      </c>
      <c r="N1475" s="16">
        <v>0</v>
      </c>
      <c r="O1475" s="16">
        <v>0</v>
      </c>
      <c r="P1475" s="16">
        <f t="shared" si="901"/>
        <v>0</v>
      </c>
      <c r="Q1475" s="16">
        <v>0</v>
      </c>
      <c r="R1475" s="16">
        <v>0</v>
      </c>
      <c r="S1475" s="16">
        <f t="shared" si="902"/>
        <v>0</v>
      </c>
      <c r="T1475" s="16">
        <v>0</v>
      </c>
      <c r="U1475" s="16">
        <v>0</v>
      </c>
      <c r="V1475" s="16">
        <f t="shared" si="903"/>
        <v>0</v>
      </c>
      <c r="W1475" s="16">
        <v>0</v>
      </c>
      <c r="X1475" s="16">
        <v>0</v>
      </c>
      <c r="Y1475" s="2"/>
      <c r="Z1475" s="2"/>
    </row>
    <row r="1476" spans="1:26" ht="61.5" thickTop="1" thickBot="1">
      <c r="A1476" s="13" t="str">
        <f t="shared" si="866"/>
        <v>a</v>
      </c>
      <c r="B1476" s="3" t="s">
        <v>124</v>
      </c>
      <c r="C1476" s="6" t="s">
        <v>137</v>
      </c>
      <c r="D1476" s="14">
        <f t="shared" si="897"/>
        <v>84800</v>
      </c>
      <c r="E1476" s="14">
        <f>E1479+E1488+E1489</f>
        <v>84800</v>
      </c>
      <c r="F1476" s="14">
        <f>F1479+F1488+F1489</f>
        <v>0</v>
      </c>
      <c r="G1476" s="14">
        <f t="shared" si="898"/>
        <v>0</v>
      </c>
      <c r="H1476" s="14">
        <f>H1479+H1488+H1489</f>
        <v>0</v>
      </c>
      <c r="I1476" s="14">
        <f>I1479+I1488+I1489</f>
        <v>0</v>
      </c>
      <c r="J1476" s="14">
        <f t="shared" si="899"/>
        <v>0</v>
      </c>
      <c r="K1476" s="14">
        <f>K1479+K1488+K1489</f>
        <v>0</v>
      </c>
      <c r="L1476" s="14">
        <f>L1479+L1488+L1489</f>
        <v>0</v>
      </c>
      <c r="M1476" s="14">
        <f t="shared" si="900"/>
        <v>0</v>
      </c>
      <c r="N1476" s="14">
        <f>N1479+N1488+N1489</f>
        <v>0</v>
      </c>
      <c r="O1476" s="14">
        <f>O1479+O1488+O1489</f>
        <v>0</v>
      </c>
      <c r="P1476" s="14">
        <f t="shared" si="901"/>
        <v>0</v>
      </c>
      <c r="Q1476" s="14">
        <f>Q1479+Q1488+Q1489</f>
        <v>0</v>
      </c>
      <c r="R1476" s="14">
        <f>R1479+R1488+R1489</f>
        <v>0</v>
      </c>
      <c r="S1476" s="14">
        <f t="shared" si="902"/>
        <v>0</v>
      </c>
      <c r="T1476" s="14">
        <f>T1479+T1488+T1489</f>
        <v>0</v>
      </c>
      <c r="U1476" s="14">
        <f>U1479+U1488+U1489</f>
        <v>0</v>
      </c>
      <c r="V1476" s="14">
        <f t="shared" si="903"/>
        <v>0</v>
      </c>
      <c r="W1476" s="14">
        <f>W1479+W1488+W1489</f>
        <v>0</v>
      </c>
      <c r="X1476" s="14">
        <f>X1479+X1488+X1489</f>
        <v>0</v>
      </c>
      <c r="Y1476" s="5" t="s">
        <v>135</v>
      </c>
      <c r="Z1476" s="5" t="s">
        <v>130</v>
      </c>
    </row>
    <row r="1477" spans="1:26" s="8" customFormat="1" ht="16.5" thickTop="1" thickBot="1">
      <c r="A1477" s="13" t="str">
        <f t="shared" si="866"/>
        <v>b</v>
      </c>
      <c r="B1477" s="3"/>
      <c r="C1477" s="9" t="s">
        <v>12</v>
      </c>
      <c r="D1477" s="15">
        <f t="shared" si="897"/>
        <v>0</v>
      </c>
      <c r="E1477" s="15">
        <v>0</v>
      </c>
      <c r="F1477" s="15">
        <v>0</v>
      </c>
      <c r="G1477" s="15">
        <f t="shared" si="898"/>
        <v>0</v>
      </c>
      <c r="H1477" s="15">
        <v>0</v>
      </c>
      <c r="I1477" s="15">
        <v>0</v>
      </c>
      <c r="J1477" s="15">
        <f t="shared" si="899"/>
        <v>0</v>
      </c>
      <c r="K1477" s="15">
        <v>0</v>
      </c>
      <c r="L1477" s="15">
        <v>0</v>
      </c>
      <c r="M1477" s="15">
        <f t="shared" si="900"/>
        <v>0</v>
      </c>
      <c r="N1477" s="15">
        <v>0</v>
      </c>
      <c r="O1477" s="15">
        <v>0</v>
      </c>
      <c r="P1477" s="15">
        <f t="shared" si="901"/>
        <v>0</v>
      </c>
      <c r="Q1477" s="15">
        <v>0</v>
      </c>
      <c r="R1477" s="15">
        <v>0</v>
      </c>
      <c r="S1477" s="15">
        <f t="shared" si="902"/>
        <v>0</v>
      </c>
      <c r="T1477" s="15">
        <v>0</v>
      </c>
      <c r="U1477" s="15">
        <v>0</v>
      </c>
      <c r="V1477" s="15">
        <f t="shared" si="903"/>
        <v>0</v>
      </c>
      <c r="W1477" s="15">
        <v>0</v>
      </c>
      <c r="X1477" s="15">
        <v>0</v>
      </c>
      <c r="Y1477" s="5"/>
      <c r="Z1477" s="5"/>
    </row>
    <row r="1478" spans="1:26" s="8" customFormat="1" ht="16.5" thickTop="1" thickBot="1">
      <c r="A1478" s="13" t="str">
        <f t="shared" si="866"/>
        <v>b</v>
      </c>
      <c r="B1478" s="3"/>
      <c r="C1478" s="9" t="s">
        <v>13</v>
      </c>
      <c r="D1478" s="15">
        <f t="shared" si="897"/>
        <v>0</v>
      </c>
      <c r="E1478" s="15">
        <v>0</v>
      </c>
      <c r="F1478" s="15">
        <v>0</v>
      </c>
      <c r="G1478" s="15">
        <f t="shared" si="898"/>
        <v>0</v>
      </c>
      <c r="H1478" s="15">
        <v>0</v>
      </c>
      <c r="I1478" s="15">
        <v>0</v>
      </c>
      <c r="J1478" s="15">
        <f t="shared" si="899"/>
        <v>0</v>
      </c>
      <c r="K1478" s="15">
        <v>0</v>
      </c>
      <c r="L1478" s="15">
        <v>0</v>
      </c>
      <c r="M1478" s="15">
        <f t="shared" si="900"/>
        <v>0</v>
      </c>
      <c r="N1478" s="15">
        <v>0</v>
      </c>
      <c r="O1478" s="15">
        <v>0</v>
      </c>
      <c r="P1478" s="15">
        <f t="shared" si="901"/>
        <v>0</v>
      </c>
      <c r="Q1478" s="15">
        <v>0</v>
      </c>
      <c r="R1478" s="15">
        <v>0</v>
      </c>
      <c r="S1478" s="15">
        <f t="shared" si="902"/>
        <v>0</v>
      </c>
      <c r="T1478" s="15">
        <v>0</v>
      </c>
      <c r="U1478" s="15">
        <v>0</v>
      </c>
      <c r="V1478" s="15">
        <f t="shared" si="903"/>
        <v>0</v>
      </c>
      <c r="W1478" s="15">
        <v>0</v>
      </c>
      <c r="X1478" s="15">
        <v>0</v>
      </c>
      <c r="Y1478" s="5"/>
      <c r="Z1478" s="5"/>
    </row>
    <row r="1479" spans="1:26" ht="16.5" thickTop="1" thickBot="1">
      <c r="A1479" s="13" t="str">
        <f t="shared" si="866"/>
        <v>a</v>
      </c>
      <c r="B1479" s="3" t="s">
        <v>0</v>
      </c>
      <c r="C1479" s="10" t="s">
        <v>14</v>
      </c>
      <c r="D1479" s="16">
        <f t="shared" si="897"/>
        <v>84800</v>
      </c>
      <c r="E1479" s="16">
        <f>E1480+E1481+E1482+E1483+E1484+E1485</f>
        <v>84800</v>
      </c>
      <c r="F1479" s="16">
        <f>F1480+F1481+F1482+F1483+F1484+F1485</f>
        <v>0</v>
      </c>
      <c r="G1479" s="16">
        <f t="shared" si="898"/>
        <v>0</v>
      </c>
      <c r="H1479" s="16">
        <f>H1480+H1481+H1482+H1483+H1484+H1485</f>
        <v>0</v>
      </c>
      <c r="I1479" s="16">
        <f>I1480+I1481+I1482+I1483+I1484+I1485</f>
        <v>0</v>
      </c>
      <c r="J1479" s="16">
        <f t="shared" si="899"/>
        <v>0</v>
      </c>
      <c r="K1479" s="16">
        <f>K1480+K1481+K1482+K1483+K1484+K1485</f>
        <v>0</v>
      </c>
      <c r="L1479" s="16">
        <f>L1480+L1481+L1482+L1483+L1484+L1485</f>
        <v>0</v>
      </c>
      <c r="M1479" s="16">
        <f t="shared" si="900"/>
        <v>0</v>
      </c>
      <c r="N1479" s="16">
        <f>N1480+N1481+N1482+N1483+N1484+N1485</f>
        <v>0</v>
      </c>
      <c r="O1479" s="16">
        <f>O1480+O1481+O1482+O1483+O1484+O1485</f>
        <v>0</v>
      </c>
      <c r="P1479" s="16">
        <f t="shared" si="901"/>
        <v>0</v>
      </c>
      <c r="Q1479" s="16">
        <f>Q1480+Q1481+Q1482+Q1483+Q1484+Q1485</f>
        <v>0</v>
      </c>
      <c r="R1479" s="16">
        <f>R1480+R1481+R1482+R1483+R1484+R1485</f>
        <v>0</v>
      </c>
      <c r="S1479" s="16">
        <f t="shared" si="902"/>
        <v>0</v>
      </c>
      <c r="T1479" s="16">
        <f>T1480+T1481+T1482+T1483+T1484+T1485</f>
        <v>0</v>
      </c>
      <c r="U1479" s="16">
        <f>U1480+U1481+U1482+U1483+U1484+U1485</f>
        <v>0</v>
      </c>
      <c r="V1479" s="16">
        <f t="shared" si="903"/>
        <v>0</v>
      </c>
      <c r="W1479" s="16">
        <f>W1480+W1481+W1482+W1483+W1484+W1485</f>
        <v>0</v>
      </c>
      <c r="X1479" s="16">
        <f>X1480+X1481+X1482+X1483+X1484+X1485</f>
        <v>0</v>
      </c>
      <c r="Y1479" s="2"/>
      <c r="Z1479" s="2"/>
    </row>
    <row r="1480" spans="1:26" s="8" customFormat="1" ht="16.5" thickTop="1" thickBot="1">
      <c r="A1480" s="13" t="str">
        <f t="shared" si="866"/>
        <v>b</v>
      </c>
      <c r="B1480" s="3"/>
      <c r="C1480" s="4" t="s">
        <v>182</v>
      </c>
      <c r="D1480" s="17">
        <f t="shared" si="897"/>
        <v>0</v>
      </c>
      <c r="E1480" s="17"/>
      <c r="F1480" s="17"/>
      <c r="G1480" s="17">
        <f t="shared" si="898"/>
        <v>0</v>
      </c>
      <c r="H1480" s="17"/>
      <c r="I1480" s="17"/>
      <c r="J1480" s="17">
        <f t="shared" si="899"/>
        <v>0</v>
      </c>
      <c r="K1480" s="17"/>
      <c r="L1480" s="17"/>
      <c r="M1480" s="17">
        <f t="shared" si="900"/>
        <v>0</v>
      </c>
      <c r="N1480" s="17"/>
      <c r="O1480" s="17"/>
      <c r="P1480" s="17">
        <f t="shared" si="901"/>
        <v>0</v>
      </c>
      <c r="Q1480" s="17"/>
      <c r="R1480" s="17"/>
      <c r="S1480" s="17">
        <f t="shared" si="902"/>
        <v>0</v>
      </c>
      <c r="T1480" s="17"/>
      <c r="U1480" s="17"/>
      <c r="V1480" s="17">
        <f t="shared" si="903"/>
        <v>0</v>
      </c>
      <c r="W1480" s="17"/>
      <c r="X1480" s="17"/>
      <c r="Y1480" s="2"/>
      <c r="Z1480" s="2"/>
    </row>
    <row r="1481" spans="1:26" ht="16.5" thickTop="1" thickBot="1">
      <c r="A1481" s="13" t="str">
        <f t="shared" si="866"/>
        <v>a</v>
      </c>
      <c r="B1481" s="3" t="s">
        <v>0</v>
      </c>
      <c r="C1481" s="4" t="s">
        <v>133</v>
      </c>
      <c r="D1481" s="17">
        <f t="shared" si="897"/>
        <v>84800</v>
      </c>
      <c r="E1481" s="17">
        <v>84800</v>
      </c>
      <c r="F1481" s="17"/>
      <c r="G1481" s="17">
        <f t="shared" si="898"/>
        <v>0</v>
      </c>
      <c r="H1481" s="17"/>
      <c r="I1481" s="17"/>
      <c r="J1481" s="17">
        <f t="shared" si="899"/>
        <v>0</v>
      </c>
      <c r="K1481" s="17"/>
      <c r="L1481" s="17"/>
      <c r="M1481" s="17">
        <f t="shared" si="900"/>
        <v>0</v>
      </c>
      <c r="N1481" s="17"/>
      <c r="O1481" s="17"/>
      <c r="P1481" s="17">
        <f t="shared" si="901"/>
        <v>0</v>
      </c>
      <c r="Q1481" s="17"/>
      <c r="R1481" s="17"/>
      <c r="S1481" s="17">
        <f t="shared" si="902"/>
        <v>0</v>
      </c>
      <c r="T1481" s="17"/>
      <c r="U1481" s="17"/>
      <c r="V1481" s="17">
        <f t="shared" si="903"/>
        <v>0</v>
      </c>
      <c r="W1481" s="17"/>
      <c r="X1481" s="17"/>
      <c r="Y1481" s="2"/>
      <c r="Z1481" s="2"/>
    </row>
    <row r="1482" spans="1:26" s="8" customFormat="1" ht="16.5" thickTop="1" thickBot="1">
      <c r="A1482" s="13" t="str">
        <f t="shared" si="866"/>
        <v>b</v>
      </c>
      <c r="B1482" s="3"/>
      <c r="C1482" s="4" t="s">
        <v>132</v>
      </c>
      <c r="D1482" s="17">
        <f t="shared" si="897"/>
        <v>0</v>
      </c>
      <c r="E1482" s="17"/>
      <c r="F1482" s="17"/>
      <c r="G1482" s="17">
        <f t="shared" si="898"/>
        <v>0</v>
      </c>
      <c r="H1482" s="17"/>
      <c r="I1482" s="17"/>
      <c r="J1482" s="17">
        <f t="shared" si="899"/>
        <v>0</v>
      </c>
      <c r="K1482" s="17"/>
      <c r="L1482" s="17"/>
      <c r="M1482" s="17">
        <f t="shared" si="900"/>
        <v>0</v>
      </c>
      <c r="N1482" s="17"/>
      <c r="O1482" s="17"/>
      <c r="P1482" s="17">
        <f t="shared" si="901"/>
        <v>0</v>
      </c>
      <c r="Q1482" s="17"/>
      <c r="R1482" s="17"/>
      <c r="S1482" s="17">
        <f t="shared" si="902"/>
        <v>0</v>
      </c>
      <c r="T1482" s="17"/>
      <c r="U1482" s="17"/>
      <c r="V1482" s="17">
        <f t="shared" si="903"/>
        <v>0</v>
      </c>
      <c r="W1482" s="17"/>
      <c r="X1482" s="17"/>
      <c r="Y1482" s="2"/>
      <c r="Z1482" s="2"/>
    </row>
    <row r="1483" spans="1:26" s="8" customFormat="1" ht="16.5" thickTop="1" thickBot="1">
      <c r="A1483" s="13" t="str">
        <f t="shared" si="866"/>
        <v>b</v>
      </c>
      <c r="B1483" s="3"/>
      <c r="C1483" s="4" t="s">
        <v>148</v>
      </c>
      <c r="D1483" s="17">
        <f t="shared" si="897"/>
        <v>0</v>
      </c>
      <c r="E1483" s="17"/>
      <c r="F1483" s="17"/>
      <c r="G1483" s="17">
        <f t="shared" si="898"/>
        <v>0</v>
      </c>
      <c r="H1483" s="17"/>
      <c r="I1483" s="17"/>
      <c r="J1483" s="17">
        <f t="shared" si="899"/>
        <v>0</v>
      </c>
      <c r="K1483" s="17"/>
      <c r="L1483" s="17"/>
      <c r="M1483" s="17">
        <f t="shared" si="900"/>
        <v>0</v>
      </c>
      <c r="N1483" s="17"/>
      <c r="O1483" s="17"/>
      <c r="P1483" s="17">
        <f t="shared" si="901"/>
        <v>0</v>
      </c>
      <c r="Q1483" s="17"/>
      <c r="R1483" s="17"/>
      <c r="S1483" s="17">
        <f t="shared" si="902"/>
        <v>0</v>
      </c>
      <c r="T1483" s="17"/>
      <c r="U1483" s="17"/>
      <c r="V1483" s="17">
        <f t="shared" si="903"/>
        <v>0</v>
      </c>
      <c r="W1483" s="17"/>
      <c r="X1483" s="17"/>
      <c r="Y1483" s="2"/>
      <c r="Z1483" s="2"/>
    </row>
    <row r="1484" spans="1:26" s="8" customFormat="1" ht="16.5" thickTop="1" thickBot="1">
      <c r="A1484" s="13" t="str">
        <f t="shared" si="866"/>
        <v>b</v>
      </c>
      <c r="B1484" s="3"/>
      <c r="C1484" s="4" t="s">
        <v>134</v>
      </c>
      <c r="D1484" s="17">
        <f t="shared" si="897"/>
        <v>0</v>
      </c>
      <c r="E1484" s="17"/>
      <c r="F1484" s="17"/>
      <c r="G1484" s="17">
        <f t="shared" si="898"/>
        <v>0</v>
      </c>
      <c r="H1484" s="17"/>
      <c r="I1484" s="17"/>
      <c r="J1484" s="17">
        <f t="shared" si="899"/>
        <v>0</v>
      </c>
      <c r="K1484" s="17"/>
      <c r="L1484" s="17"/>
      <c r="M1484" s="17">
        <f t="shared" si="900"/>
        <v>0</v>
      </c>
      <c r="N1484" s="17"/>
      <c r="O1484" s="17"/>
      <c r="P1484" s="17">
        <f t="shared" si="901"/>
        <v>0</v>
      </c>
      <c r="Q1484" s="17"/>
      <c r="R1484" s="17"/>
      <c r="S1484" s="17">
        <f t="shared" si="902"/>
        <v>0</v>
      </c>
      <c r="T1484" s="17"/>
      <c r="U1484" s="17"/>
      <c r="V1484" s="17">
        <f t="shared" si="903"/>
        <v>0</v>
      </c>
      <c r="W1484" s="17"/>
      <c r="X1484" s="17"/>
      <c r="Y1484" s="2"/>
      <c r="Z1484" s="2"/>
    </row>
    <row r="1485" spans="1:26" s="8" customFormat="1" ht="16.5" thickTop="1" thickBot="1">
      <c r="A1485" s="13" t="str">
        <f t="shared" si="866"/>
        <v>b</v>
      </c>
      <c r="B1485" s="3"/>
      <c r="C1485" s="4" t="s">
        <v>129</v>
      </c>
      <c r="D1485" s="17">
        <f t="shared" si="897"/>
        <v>0</v>
      </c>
      <c r="E1485" s="17">
        <f>E1486+E1487</f>
        <v>0</v>
      </c>
      <c r="F1485" s="17">
        <f>F1486+F1487</f>
        <v>0</v>
      </c>
      <c r="G1485" s="17">
        <f t="shared" si="898"/>
        <v>0</v>
      </c>
      <c r="H1485" s="17">
        <f>H1486+H1487</f>
        <v>0</v>
      </c>
      <c r="I1485" s="17">
        <f>I1486+I1487</f>
        <v>0</v>
      </c>
      <c r="J1485" s="17">
        <f t="shared" si="899"/>
        <v>0</v>
      </c>
      <c r="K1485" s="17">
        <f>K1486+K1487</f>
        <v>0</v>
      </c>
      <c r="L1485" s="17">
        <f>L1486+L1487</f>
        <v>0</v>
      </c>
      <c r="M1485" s="17">
        <f t="shared" si="900"/>
        <v>0</v>
      </c>
      <c r="N1485" s="17">
        <f>N1486+N1487</f>
        <v>0</v>
      </c>
      <c r="O1485" s="17">
        <f>O1486+O1487</f>
        <v>0</v>
      </c>
      <c r="P1485" s="17">
        <f t="shared" si="901"/>
        <v>0</v>
      </c>
      <c r="Q1485" s="17">
        <f>Q1486+Q1487</f>
        <v>0</v>
      </c>
      <c r="R1485" s="17">
        <f>R1486+R1487</f>
        <v>0</v>
      </c>
      <c r="S1485" s="17">
        <f t="shared" si="902"/>
        <v>0</v>
      </c>
      <c r="T1485" s="17">
        <f>T1486+T1487</f>
        <v>0</v>
      </c>
      <c r="U1485" s="17">
        <f>U1486+U1487</f>
        <v>0</v>
      </c>
      <c r="V1485" s="17">
        <f t="shared" si="903"/>
        <v>0</v>
      </c>
      <c r="W1485" s="17">
        <f>W1486+W1487</f>
        <v>0</v>
      </c>
      <c r="X1485" s="17">
        <f>X1486+X1487</f>
        <v>0</v>
      </c>
      <c r="Y1485" s="2"/>
      <c r="Z1485" s="2"/>
    </row>
    <row r="1486" spans="1:26" s="8" customFormat="1" ht="27" thickTop="1" thickBot="1">
      <c r="A1486" s="13" t="str">
        <f t="shared" si="866"/>
        <v>b</v>
      </c>
      <c r="B1486" s="3"/>
      <c r="C1486" s="11" t="s">
        <v>15</v>
      </c>
      <c r="D1486" s="19">
        <f t="shared" si="897"/>
        <v>0</v>
      </c>
      <c r="E1486" s="19"/>
      <c r="F1486" s="19"/>
      <c r="G1486" s="19">
        <f t="shared" si="898"/>
        <v>0</v>
      </c>
      <c r="H1486" s="19"/>
      <c r="I1486" s="19"/>
      <c r="J1486" s="19">
        <f t="shared" si="899"/>
        <v>0</v>
      </c>
      <c r="K1486" s="19"/>
      <c r="L1486" s="19"/>
      <c r="M1486" s="19">
        <f t="shared" si="900"/>
        <v>0</v>
      </c>
      <c r="N1486" s="19"/>
      <c r="O1486" s="19"/>
      <c r="P1486" s="19">
        <f t="shared" si="901"/>
        <v>0</v>
      </c>
      <c r="Q1486" s="19"/>
      <c r="R1486" s="19"/>
      <c r="S1486" s="19">
        <f t="shared" si="902"/>
        <v>0</v>
      </c>
      <c r="T1486" s="19"/>
      <c r="U1486" s="19"/>
      <c r="V1486" s="19">
        <f t="shared" si="903"/>
        <v>0</v>
      </c>
      <c r="W1486" s="19"/>
      <c r="X1486" s="19"/>
      <c r="Y1486" s="2"/>
      <c r="Z1486" s="2"/>
    </row>
    <row r="1487" spans="1:26" s="8" customFormat="1" ht="27" thickTop="1" thickBot="1">
      <c r="A1487" s="13" t="str">
        <f t="shared" si="866"/>
        <v>b</v>
      </c>
      <c r="B1487" s="3"/>
      <c r="C1487" s="11" t="s">
        <v>16</v>
      </c>
      <c r="D1487" s="19">
        <f t="shared" si="897"/>
        <v>0</v>
      </c>
      <c r="E1487" s="19"/>
      <c r="F1487" s="19"/>
      <c r="G1487" s="19">
        <f t="shared" si="898"/>
        <v>0</v>
      </c>
      <c r="H1487" s="19"/>
      <c r="I1487" s="19"/>
      <c r="J1487" s="19">
        <f t="shared" si="899"/>
        <v>0</v>
      </c>
      <c r="K1487" s="19"/>
      <c r="L1487" s="19"/>
      <c r="M1487" s="19">
        <f t="shared" si="900"/>
        <v>0</v>
      </c>
      <c r="N1487" s="19"/>
      <c r="O1487" s="19"/>
      <c r="P1487" s="19">
        <f t="shared" si="901"/>
        <v>0</v>
      </c>
      <c r="Q1487" s="19"/>
      <c r="R1487" s="19"/>
      <c r="S1487" s="19">
        <f t="shared" si="902"/>
        <v>0</v>
      </c>
      <c r="T1487" s="19"/>
      <c r="U1487" s="19"/>
      <c r="V1487" s="19">
        <f t="shared" si="903"/>
        <v>0</v>
      </c>
      <c r="W1487" s="19"/>
      <c r="X1487" s="19"/>
      <c r="Y1487" s="2"/>
      <c r="Z1487" s="2"/>
    </row>
    <row r="1488" spans="1:26" ht="16.5" thickTop="1" thickBot="1">
      <c r="A1488" s="13" t="str">
        <f t="shared" si="866"/>
        <v>b</v>
      </c>
      <c r="B1488" s="3" t="s">
        <v>0</v>
      </c>
      <c r="C1488" s="10" t="s">
        <v>17</v>
      </c>
      <c r="D1488" s="16">
        <f t="shared" si="897"/>
        <v>0</v>
      </c>
      <c r="E1488" s="16">
        <v>0</v>
      </c>
      <c r="F1488" s="16">
        <v>0</v>
      </c>
      <c r="G1488" s="16">
        <f t="shared" si="898"/>
        <v>0</v>
      </c>
      <c r="H1488" s="16">
        <v>0</v>
      </c>
      <c r="I1488" s="16">
        <v>0</v>
      </c>
      <c r="J1488" s="16">
        <f t="shared" si="899"/>
        <v>0</v>
      </c>
      <c r="K1488" s="16">
        <v>0</v>
      </c>
      <c r="L1488" s="16">
        <v>0</v>
      </c>
      <c r="M1488" s="16">
        <f t="shared" si="900"/>
        <v>0</v>
      </c>
      <c r="N1488" s="16">
        <v>0</v>
      </c>
      <c r="O1488" s="16">
        <v>0</v>
      </c>
      <c r="P1488" s="16">
        <f t="shared" si="901"/>
        <v>0</v>
      </c>
      <c r="Q1488" s="16">
        <v>0</v>
      </c>
      <c r="R1488" s="16">
        <v>0</v>
      </c>
      <c r="S1488" s="16">
        <f t="shared" si="902"/>
        <v>0</v>
      </c>
      <c r="T1488" s="16">
        <v>0</v>
      </c>
      <c r="U1488" s="16">
        <v>0</v>
      </c>
      <c r="V1488" s="16">
        <f t="shared" si="903"/>
        <v>0</v>
      </c>
      <c r="W1488" s="16">
        <v>0</v>
      </c>
      <c r="X1488" s="16">
        <v>0</v>
      </c>
      <c r="Y1488" s="2"/>
      <c r="Z1488" s="2"/>
    </row>
    <row r="1489" spans="1:26" s="8" customFormat="1" ht="16.5" thickTop="1" thickBot="1">
      <c r="A1489" s="13" t="str">
        <f t="shared" si="866"/>
        <v>b</v>
      </c>
      <c r="B1489" s="3"/>
      <c r="C1489" s="10" t="s">
        <v>18</v>
      </c>
      <c r="D1489" s="16">
        <f t="shared" si="897"/>
        <v>0</v>
      </c>
      <c r="E1489" s="16">
        <v>0</v>
      </c>
      <c r="F1489" s="16">
        <v>0</v>
      </c>
      <c r="G1489" s="16">
        <f t="shared" si="898"/>
        <v>0</v>
      </c>
      <c r="H1489" s="16">
        <v>0</v>
      </c>
      <c r="I1489" s="16">
        <v>0</v>
      </c>
      <c r="J1489" s="16">
        <f t="shared" si="899"/>
        <v>0</v>
      </c>
      <c r="K1489" s="16">
        <v>0</v>
      </c>
      <c r="L1489" s="16">
        <v>0</v>
      </c>
      <c r="M1489" s="16">
        <f t="shared" si="900"/>
        <v>0</v>
      </c>
      <c r="N1489" s="16">
        <v>0</v>
      </c>
      <c r="O1489" s="16">
        <v>0</v>
      </c>
      <c r="P1489" s="16">
        <f t="shared" si="901"/>
        <v>0</v>
      </c>
      <c r="Q1489" s="16">
        <v>0</v>
      </c>
      <c r="R1489" s="16">
        <v>0</v>
      </c>
      <c r="S1489" s="16">
        <f t="shared" si="902"/>
        <v>0</v>
      </c>
      <c r="T1489" s="16">
        <v>0</v>
      </c>
      <c r="U1489" s="16">
        <v>0</v>
      </c>
      <c r="V1489" s="16">
        <f t="shared" si="903"/>
        <v>0</v>
      </c>
      <c r="W1489" s="16">
        <v>0</v>
      </c>
      <c r="X1489" s="16">
        <v>0</v>
      </c>
      <c r="Y1489" s="2"/>
      <c r="Z1489" s="2"/>
    </row>
    <row r="1490" spans="1:26" ht="46.5" thickTop="1" thickBot="1">
      <c r="A1490" s="13" t="str">
        <f t="shared" si="866"/>
        <v>a</v>
      </c>
      <c r="B1490" s="3" t="s">
        <v>125</v>
      </c>
      <c r="C1490" s="6" t="s">
        <v>136</v>
      </c>
      <c r="D1490" s="14">
        <f t="shared" si="897"/>
        <v>218822.55000000002</v>
      </c>
      <c r="E1490" s="14">
        <f>E1493+E1502+E1503</f>
        <v>218822.55000000002</v>
      </c>
      <c r="F1490" s="14">
        <f>F1493+F1502+F1503</f>
        <v>0</v>
      </c>
      <c r="G1490" s="14">
        <f t="shared" si="898"/>
        <v>0</v>
      </c>
      <c r="H1490" s="14">
        <f>H1493+H1502+H1503</f>
        <v>0</v>
      </c>
      <c r="I1490" s="14">
        <f>I1493+I1502+I1503</f>
        <v>0</v>
      </c>
      <c r="J1490" s="14">
        <f t="shared" si="899"/>
        <v>0</v>
      </c>
      <c r="K1490" s="14">
        <f>K1493+K1502+K1503</f>
        <v>0</v>
      </c>
      <c r="L1490" s="14">
        <f>L1493+L1502+L1503</f>
        <v>0</v>
      </c>
      <c r="M1490" s="14">
        <f t="shared" si="900"/>
        <v>0</v>
      </c>
      <c r="N1490" s="14">
        <f>N1493+N1502+N1503</f>
        <v>0</v>
      </c>
      <c r="O1490" s="14">
        <f>O1493+O1502+O1503</f>
        <v>0</v>
      </c>
      <c r="P1490" s="14">
        <f t="shared" si="901"/>
        <v>0</v>
      </c>
      <c r="Q1490" s="14">
        <f>Q1493+Q1502+Q1503</f>
        <v>0</v>
      </c>
      <c r="R1490" s="14">
        <f>R1493+R1502+R1503</f>
        <v>0</v>
      </c>
      <c r="S1490" s="14">
        <f t="shared" si="902"/>
        <v>0</v>
      </c>
      <c r="T1490" s="14">
        <f>T1493+T1502+T1503</f>
        <v>0</v>
      </c>
      <c r="U1490" s="14">
        <f>U1493+U1502+U1503</f>
        <v>0</v>
      </c>
      <c r="V1490" s="14">
        <f t="shared" si="903"/>
        <v>0</v>
      </c>
      <c r="W1490" s="14">
        <f>W1493+W1502+W1503</f>
        <v>0</v>
      </c>
      <c r="X1490" s="14">
        <f>X1493+X1502+X1503</f>
        <v>0</v>
      </c>
      <c r="Y1490" s="5" t="s">
        <v>135</v>
      </c>
      <c r="Z1490" s="5" t="s">
        <v>130</v>
      </c>
    </row>
    <row r="1491" spans="1:26" s="8" customFormat="1" ht="16.5" thickTop="1" thickBot="1">
      <c r="A1491" s="13" t="str">
        <f t="shared" si="866"/>
        <v>b</v>
      </c>
      <c r="B1491" s="3"/>
      <c r="C1491" s="9" t="s">
        <v>12</v>
      </c>
      <c r="D1491" s="15">
        <f t="shared" si="897"/>
        <v>0</v>
      </c>
      <c r="E1491" s="15">
        <v>0</v>
      </c>
      <c r="F1491" s="15">
        <v>0</v>
      </c>
      <c r="G1491" s="15">
        <f t="shared" si="898"/>
        <v>0</v>
      </c>
      <c r="H1491" s="15">
        <v>0</v>
      </c>
      <c r="I1491" s="15">
        <v>0</v>
      </c>
      <c r="J1491" s="15">
        <f t="shared" si="899"/>
        <v>0</v>
      </c>
      <c r="K1491" s="15">
        <v>0</v>
      </c>
      <c r="L1491" s="15">
        <v>0</v>
      </c>
      <c r="M1491" s="15">
        <f t="shared" si="900"/>
        <v>0</v>
      </c>
      <c r="N1491" s="15">
        <v>0</v>
      </c>
      <c r="O1491" s="15">
        <v>0</v>
      </c>
      <c r="P1491" s="15">
        <f t="shared" si="901"/>
        <v>0</v>
      </c>
      <c r="Q1491" s="15">
        <v>0</v>
      </c>
      <c r="R1491" s="15">
        <v>0</v>
      </c>
      <c r="S1491" s="15">
        <f t="shared" si="902"/>
        <v>0</v>
      </c>
      <c r="T1491" s="15">
        <v>0</v>
      </c>
      <c r="U1491" s="15">
        <v>0</v>
      </c>
      <c r="V1491" s="15">
        <f t="shared" si="903"/>
        <v>0</v>
      </c>
      <c r="W1491" s="15">
        <v>0</v>
      </c>
      <c r="X1491" s="15">
        <v>0</v>
      </c>
      <c r="Y1491" s="5"/>
      <c r="Z1491" s="5"/>
    </row>
    <row r="1492" spans="1:26" s="8" customFormat="1" ht="16.5" thickTop="1" thickBot="1">
      <c r="A1492" s="13" t="str">
        <f t="shared" si="866"/>
        <v>b</v>
      </c>
      <c r="B1492" s="3"/>
      <c r="C1492" s="9" t="s">
        <v>13</v>
      </c>
      <c r="D1492" s="15">
        <f t="shared" si="897"/>
        <v>0</v>
      </c>
      <c r="E1492" s="15">
        <v>0</v>
      </c>
      <c r="F1492" s="15">
        <v>0</v>
      </c>
      <c r="G1492" s="15">
        <f t="shared" si="898"/>
        <v>0</v>
      </c>
      <c r="H1492" s="15">
        <v>0</v>
      </c>
      <c r="I1492" s="15">
        <v>0</v>
      </c>
      <c r="J1492" s="15">
        <f t="shared" si="899"/>
        <v>0</v>
      </c>
      <c r="K1492" s="15">
        <v>0</v>
      </c>
      <c r="L1492" s="15">
        <v>0</v>
      </c>
      <c r="M1492" s="15">
        <f t="shared" si="900"/>
        <v>0</v>
      </c>
      <c r="N1492" s="15">
        <v>0</v>
      </c>
      <c r="O1492" s="15">
        <v>0</v>
      </c>
      <c r="P1492" s="15">
        <f t="shared" si="901"/>
        <v>0</v>
      </c>
      <c r="Q1492" s="15">
        <v>0</v>
      </c>
      <c r="R1492" s="15">
        <v>0</v>
      </c>
      <c r="S1492" s="15">
        <f t="shared" si="902"/>
        <v>0</v>
      </c>
      <c r="T1492" s="15">
        <v>0</v>
      </c>
      <c r="U1492" s="15">
        <v>0</v>
      </c>
      <c r="V1492" s="15">
        <f t="shared" si="903"/>
        <v>0</v>
      </c>
      <c r="W1492" s="15">
        <v>0</v>
      </c>
      <c r="X1492" s="15">
        <v>0</v>
      </c>
      <c r="Y1492" s="5"/>
      <c r="Z1492" s="5"/>
    </row>
    <row r="1493" spans="1:26" ht="16.5" thickTop="1" thickBot="1">
      <c r="A1493" s="13" t="str">
        <f t="shared" si="866"/>
        <v>a</v>
      </c>
      <c r="B1493" s="3" t="s">
        <v>0</v>
      </c>
      <c r="C1493" s="10" t="s">
        <v>14</v>
      </c>
      <c r="D1493" s="16">
        <f t="shared" si="897"/>
        <v>207846.55000000002</v>
      </c>
      <c r="E1493" s="16">
        <f>E1494+E1495+E1496+E1497+E1498+E1499</f>
        <v>207846.55000000002</v>
      </c>
      <c r="F1493" s="16">
        <f>F1494+F1495+F1496+F1497+F1498+F1499</f>
        <v>0</v>
      </c>
      <c r="G1493" s="16">
        <f t="shared" si="898"/>
        <v>0</v>
      </c>
      <c r="H1493" s="16">
        <f>H1494+H1495+H1496+H1497+H1498+H1499</f>
        <v>0</v>
      </c>
      <c r="I1493" s="16">
        <f>I1494+I1495+I1496+I1497+I1498+I1499</f>
        <v>0</v>
      </c>
      <c r="J1493" s="16">
        <f t="shared" si="899"/>
        <v>0</v>
      </c>
      <c r="K1493" s="16">
        <f>K1494+K1495+K1496+K1497+K1498+K1499</f>
        <v>0</v>
      </c>
      <c r="L1493" s="16">
        <f>L1494+L1495+L1496+L1497+L1498+L1499</f>
        <v>0</v>
      </c>
      <c r="M1493" s="16">
        <f t="shared" si="900"/>
        <v>0</v>
      </c>
      <c r="N1493" s="16">
        <f>N1494+N1495+N1496+N1497+N1498+N1499</f>
        <v>0</v>
      </c>
      <c r="O1493" s="16">
        <f>O1494+O1495+O1496+O1497+O1498+O1499</f>
        <v>0</v>
      </c>
      <c r="P1493" s="16">
        <f t="shared" si="901"/>
        <v>0</v>
      </c>
      <c r="Q1493" s="16">
        <f>Q1494+Q1495+Q1496+Q1497+Q1498+Q1499</f>
        <v>0</v>
      </c>
      <c r="R1493" s="16">
        <f>R1494+R1495+R1496+R1497+R1498+R1499</f>
        <v>0</v>
      </c>
      <c r="S1493" s="16">
        <f t="shared" si="902"/>
        <v>0</v>
      </c>
      <c r="T1493" s="16">
        <f>T1494+T1495+T1496+T1497+T1498+T1499</f>
        <v>0</v>
      </c>
      <c r="U1493" s="16">
        <f>U1494+U1495+U1496+U1497+U1498+U1499</f>
        <v>0</v>
      </c>
      <c r="V1493" s="16">
        <f t="shared" si="903"/>
        <v>0</v>
      </c>
      <c r="W1493" s="16">
        <f>W1494+W1495+W1496+W1497+W1498+W1499</f>
        <v>0</v>
      </c>
      <c r="X1493" s="16">
        <f>X1494+X1495+X1496+X1497+X1498+X1499</f>
        <v>0</v>
      </c>
      <c r="Y1493" s="2"/>
      <c r="Z1493" s="2"/>
    </row>
    <row r="1494" spans="1:26" s="8" customFormat="1" ht="16.5" thickTop="1" thickBot="1">
      <c r="A1494" s="13" t="str">
        <f t="shared" si="866"/>
        <v>b</v>
      </c>
      <c r="B1494" s="3"/>
      <c r="C1494" s="4" t="s">
        <v>182</v>
      </c>
      <c r="D1494" s="17">
        <f t="shared" si="897"/>
        <v>0</v>
      </c>
      <c r="E1494" s="17"/>
      <c r="F1494" s="17"/>
      <c r="G1494" s="17">
        <f t="shared" si="898"/>
        <v>0</v>
      </c>
      <c r="H1494" s="17"/>
      <c r="I1494" s="17"/>
      <c r="J1494" s="17">
        <f t="shared" si="899"/>
        <v>0</v>
      </c>
      <c r="K1494" s="17"/>
      <c r="L1494" s="17"/>
      <c r="M1494" s="17">
        <f t="shared" si="900"/>
        <v>0</v>
      </c>
      <c r="N1494" s="17"/>
      <c r="O1494" s="17"/>
      <c r="P1494" s="17">
        <f t="shared" si="901"/>
        <v>0</v>
      </c>
      <c r="Q1494" s="17"/>
      <c r="R1494" s="17"/>
      <c r="S1494" s="17">
        <f t="shared" si="902"/>
        <v>0</v>
      </c>
      <c r="T1494" s="17"/>
      <c r="U1494" s="17"/>
      <c r="V1494" s="17">
        <f t="shared" si="903"/>
        <v>0</v>
      </c>
      <c r="W1494" s="17"/>
      <c r="X1494" s="17"/>
      <c r="Y1494" s="2"/>
      <c r="Z1494" s="2"/>
    </row>
    <row r="1495" spans="1:26" ht="16.5" thickTop="1" thickBot="1">
      <c r="A1495" s="13" t="str">
        <f t="shared" si="866"/>
        <v>a</v>
      </c>
      <c r="B1495" s="3" t="s">
        <v>0</v>
      </c>
      <c r="C1495" s="4" t="s">
        <v>133</v>
      </c>
      <c r="D1495" s="17">
        <f t="shared" si="897"/>
        <v>206812.38</v>
      </c>
      <c r="E1495" s="17">
        <v>206812.38</v>
      </c>
      <c r="F1495" s="17"/>
      <c r="G1495" s="17">
        <f t="shared" si="898"/>
        <v>0</v>
      </c>
      <c r="H1495" s="17"/>
      <c r="I1495" s="17"/>
      <c r="J1495" s="17">
        <f t="shared" si="899"/>
        <v>0</v>
      </c>
      <c r="K1495" s="17"/>
      <c r="L1495" s="17"/>
      <c r="M1495" s="17">
        <f t="shared" si="900"/>
        <v>0</v>
      </c>
      <c r="N1495" s="17"/>
      <c r="O1495" s="17"/>
      <c r="P1495" s="17">
        <f t="shared" si="901"/>
        <v>0</v>
      </c>
      <c r="Q1495" s="17"/>
      <c r="R1495" s="17"/>
      <c r="S1495" s="17">
        <f t="shared" si="902"/>
        <v>0</v>
      </c>
      <c r="T1495" s="17"/>
      <c r="U1495" s="17"/>
      <c r="V1495" s="17">
        <f t="shared" si="903"/>
        <v>0</v>
      </c>
      <c r="W1495" s="17"/>
      <c r="X1495" s="17"/>
      <c r="Y1495" s="2"/>
      <c r="Z1495" s="2"/>
    </row>
    <row r="1496" spans="1:26" s="8" customFormat="1" ht="16.5" thickTop="1" thickBot="1">
      <c r="A1496" s="13" t="str">
        <f t="shared" si="866"/>
        <v>b</v>
      </c>
      <c r="B1496" s="3"/>
      <c r="C1496" s="4" t="s">
        <v>132</v>
      </c>
      <c r="D1496" s="17">
        <f t="shared" si="897"/>
        <v>0</v>
      </c>
      <c r="E1496" s="17"/>
      <c r="F1496" s="17"/>
      <c r="G1496" s="17">
        <f t="shared" si="898"/>
        <v>0</v>
      </c>
      <c r="H1496" s="17"/>
      <c r="I1496" s="17"/>
      <c r="J1496" s="17">
        <f t="shared" si="899"/>
        <v>0</v>
      </c>
      <c r="K1496" s="17"/>
      <c r="L1496" s="17"/>
      <c r="M1496" s="17">
        <f t="shared" si="900"/>
        <v>0</v>
      </c>
      <c r="N1496" s="17"/>
      <c r="O1496" s="17"/>
      <c r="P1496" s="17">
        <f t="shared" si="901"/>
        <v>0</v>
      </c>
      <c r="Q1496" s="17"/>
      <c r="R1496" s="17"/>
      <c r="S1496" s="17">
        <f t="shared" si="902"/>
        <v>0</v>
      </c>
      <c r="T1496" s="17"/>
      <c r="U1496" s="17"/>
      <c r="V1496" s="17">
        <f t="shared" si="903"/>
        <v>0</v>
      </c>
      <c r="W1496" s="17"/>
      <c r="X1496" s="17"/>
      <c r="Y1496" s="2"/>
      <c r="Z1496" s="2"/>
    </row>
    <row r="1497" spans="1:26" s="8" customFormat="1" ht="16.5" thickTop="1" thickBot="1">
      <c r="A1497" s="13" t="str">
        <f t="shared" si="866"/>
        <v>b</v>
      </c>
      <c r="B1497" s="3"/>
      <c r="C1497" s="4" t="s">
        <v>148</v>
      </c>
      <c r="D1497" s="17">
        <f t="shared" si="897"/>
        <v>0</v>
      </c>
      <c r="E1497" s="17"/>
      <c r="F1497" s="17"/>
      <c r="G1497" s="17">
        <f t="shared" si="898"/>
        <v>0</v>
      </c>
      <c r="H1497" s="17"/>
      <c r="I1497" s="17"/>
      <c r="J1497" s="17">
        <f t="shared" si="899"/>
        <v>0</v>
      </c>
      <c r="K1497" s="17"/>
      <c r="L1497" s="17"/>
      <c r="M1497" s="17">
        <f t="shared" si="900"/>
        <v>0</v>
      </c>
      <c r="N1497" s="17"/>
      <c r="O1497" s="17"/>
      <c r="P1497" s="17">
        <f t="shared" si="901"/>
        <v>0</v>
      </c>
      <c r="Q1497" s="17"/>
      <c r="R1497" s="17"/>
      <c r="S1497" s="17">
        <f t="shared" si="902"/>
        <v>0</v>
      </c>
      <c r="T1497" s="17"/>
      <c r="U1497" s="17"/>
      <c r="V1497" s="17">
        <f t="shared" si="903"/>
        <v>0</v>
      </c>
      <c r="W1497" s="17"/>
      <c r="X1497" s="17"/>
      <c r="Y1497" s="2"/>
      <c r="Z1497" s="2"/>
    </row>
    <row r="1498" spans="1:26" ht="16.5" thickTop="1" thickBot="1">
      <c r="A1498" s="13" t="str">
        <f t="shared" si="866"/>
        <v>a</v>
      </c>
      <c r="B1498" s="3" t="s">
        <v>0</v>
      </c>
      <c r="C1498" s="4" t="s">
        <v>134</v>
      </c>
      <c r="D1498" s="17">
        <f t="shared" si="897"/>
        <v>1034.17</v>
      </c>
      <c r="E1498" s="17">
        <v>1034.17</v>
      </c>
      <c r="F1498" s="17"/>
      <c r="G1498" s="17">
        <f t="shared" si="898"/>
        <v>0</v>
      </c>
      <c r="H1498" s="17"/>
      <c r="I1498" s="17"/>
      <c r="J1498" s="17">
        <f t="shared" si="899"/>
        <v>0</v>
      </c>
      <c r="K1498" s="17"/>
      <c r="L1498" s="17"/>
      <c r="M1498" s="17">
        <f t="shared" si="900"/>
        <v>0</v>
      </c>
      <c r="N1498" s="17"/>
      <c r="O1498" s="17"/>
      <c r="P1498" s="17">
        <f t="shared" si="901"/>
        <v>0</v>
      </c>
      <c r="Q1498" s="17"/>
      <c r="R1498" s="17"/>
      <c r="S1498" s="17">
        <f t="shared" si="902"/>
        <v>0</v>
      </c>
      <c r="T1498" s="17"/>
      <c r="U1498" s="17"/>
      <c r="V1498" s="17">
        <f t="shared" si="903"/>
        <v>0</v>
      </c>
      <c r="W1498" s="17"/>
      <c r="X1498" s="17"/>
      <c r="Y1498" s="2"/>
      <c r="Z1498" s="2"/>
    </row>
    <row r="1499" spans="1:26" s="8" customFormat="1" ht="16.5" thickTop="1" thickBot="1">
      <c r="A1499" s="13" t="str">
        <f t="shared" si="866"/>
        <v>b</v>
      </c>
      <c r="B1499" s="3"/>
      <c r="C1499" s="4" t="s">
        <v>129</v>
      </c>
      <c r="D1499" s="17">
        <f t="shared" si="897"/>
        <v>0</v>
      </c>
      <c r="E1499" s="17">
        <f>E1500+E1501</f>
        <v>0</v>
      </c>
      <c r="F1499" s="17">
        <f>F1500+F1501</f>
        <v>0</v>
      </c>
      <c r="G1499" s="17">
        <f t="shared" si="898"/>
        <v>0</v>
      </c>
      <c r="H1499" s="17">
        <f>H1500+H1501</f>
        <v>0</v>
      </c>
      <c r="I1499" s="17">
        <f>I1500+I1501</f>
        <v>0</v>
      </c>
      <c r="J1499" s="17">
        <f t="shared" si="899"/>
        <v>0</v>
      </c>
      <c r="K1499" s="17">
        <f>K1500+K1501</f>
        <v>0</v>
      </c>
      <c r="L1499" s="17">
        <f>L1500+L1501</f>
        <v>0</v>
      </c>
      <c r="M1499" s="17">
        <f t="shared" si="900"/>
        <v>0</v>
      </c>
      <c r="N1499" s="17">
        <f>N1500+N1501</f>
        <v>0</v>
      </c>
      <c r="O1499" s="17">
        <f>O1500+O1501</f>
        <v>0</v>
      </c>
      <c r="P1499" s="17">
        <f t="shared" si="901"/>
        <v>0</v>
      </c>
      <c r="Q1499" s="17">
        <f>Q1500+Q1501</f>
        <v>0</v>
      </c>
      <c r="R1499" s="17">
        <f>R1500+R1501</f>
        <v>0</v>
      </c>
      <c r="S1499" s="17">
        <f t="shared" si="902"/>
        <v>0</v>
      </c>
      <c r="T1499" s="17">
        <f>T1500+T1501</f>
        <v>0</v>
      </c>
      <c r="U1499" s="17">
        <f>U1500+U1501</f>
        <v>0</v>
      </c>
      <c r="V1499" s="17">
        <f t="shared" si="903"/>
        <v>0</v>
      </c>
      <c r="W1499" s="17">
        <f>W1500+W1501</f>
        <v>0</v>
      </c>
      <c r="X1499" s="17">
        <f>X1500+X1501</f>
        <v>0</v>
      </c>
      <c r="Y1499" s="2"/>
      <c r="Z1499" s="2"/>
    </row>
    <row r="1500" spans="1:26" s="8" customFormat="1" ht="27" thickTop="1" thickBot="1">
      <c r="A1500" s="13" t="str">
        <f t="shared" si="866"/>
        <v>b</v>
      </c>
      <c r="B1500" s="3"/>
      <c r="C1500" s="11" t="s">
        <v>15</v>
      </c>
      <c r="D1500" s="19">
        <f t="shared" si="897"/>
        <v>0</v>
      </c>
      <c r="E1500" s="19"/>
      <c r="F1500" s="19"/>
      <c r="G1500" s="19">
        <f t="shared" si="898"/>
        <v>0</v>
      </c>
      <c r="H1500" s="19"/>
      <c r="I1500" s="19"/>
      <c r="J1500" s="19">
        <f t="shared" si="899"/>
        <v>0</v>
      </c>
      <c r="K1500" s="19"/>
      <c r="L1500" s="19"/>
      <c r="M1500" s="19">
        <f t="shared" si="900"/>
        <v>0</v>
      </c>
      <c r="N1500" s="19"/>
      <c r="O1500" s="19"/>
      <c r="P1500" s="19">
        <f t="shared" si="901"/>
        <v>0</v>
      </c>
      <c r="Q1500" s="19"/>
      <c r="R1500" s="19"/>
      <c r="S1500" s="19">
        <f t="shared" si="902"/>
        <v>0</v>
      </c>
      <c r="T1500" s="19"/>
      <c r="U1500" s="19"/>
      <c r="V1500" s="19">
        <f t="shared" si="903"/>
        <v>0</v>
      </c>
      <c r="W1500" s="19"/>
      <c r="X1500" s="19"/>
      <c r="Y1500" s="2"/>
      <c r="Z1500" s="2"/>
    </row>
    <row r="1501" spans="1:26" s="8" customFormat="1" ht="27" thickTop="1" thickBot="1">
      <c r="A1501" s="13" t="str">
        <f t="shared" si="866"/>
        <v>b</v>
      </c>
      <c r="B1501" s="3"/>
      <c r="C1501" s="11" t="s">
        <v>16</v>
      </c>
      <c r="D1501" s="19">
        <f t="shared" si="897"/>
        <v>0</v>
      </c>
      <c r="E1501" s="19"/>
      <c r="F1501" s="19"/>
      <c r="G1501" s="19">
        <f t="shared" si="898"/>
        <v>0</v>
      </c>
      <c r="H1501" s="19"/>
      <c r="I1501" s="19"/>
      <c r="J1501" s="19">
        <f t="shared" si="899"/>
        <v>0</v>
      </c>
      <c r="K1501" s="19"/>
      <c r="L1501" s="19"/>
      <c r="M1501" s="19">
        <f t="shared" si="900"/>
        <v>0</v>
      </c>
      <c r="N1501" s="19"/>
      <c r="O1501" s="19"/>
      <c r="P1501" s="19">
        <f t="shared" si="901"/>
        <v>0</v>
      </c>
      <c r="Q1501" s="19"/>
      <c r="R1501" s="19"/>
      <c r="S1501" s="19">
        <f t="shared" si="902"/>
        <v>0</v>
      </c>
      <c r="T1501" s="19"/>
      <c r="U1501" s="19"/>
      <c r="V1501" s="19">
        <f t="shared" si="903"/>
        <v>0</v>
      </c>
      <c r="W1501" s="19"/>
      <c r="X1501" s="19"/>
      <c r="Y1501" s="2"/>
      <c r="Z1501" s="2"/>
    </row>
    <row r="1502" spans="1:26" ht="16.5" thickTop="1" thickBot="1">
      <c r="A1502" s="13" t="str">
        <f t="shared" si="866"/>
        <v>a</v>
      </c>
      <c r="B1502" s="3" t="s">
        <v>0</v>
      </c>
      <c r="C1502" s="10" t="s">
        <v>17</v>
      </c>
      <c r="D1502" s="16">
        <f t="shared" si="897"/>
        <v>10976</v>
      </c>
      <c r="E1502" s="16">
        <v>10976</v>
      </c>
      <c r="F1502" s="16">
        <v>0</v>
      </c>
      <c r="G1502" s="16">
        <f t="shared" si="898"/>
        <v>0</v>
      </c>
      <c r="H1502" s="16">
        <v>0</v>
      </c>
      <c r="I1502" s="16">
        <v>0</v>
      </c>
      <c r="J1502" s="16">
        <f t="shared" si="899"/>
        <v>0</v>
      </c>
      <c r="K1502" s="16">
        <v>0</v>
      </c>
      <c r="L1502" s="16">
        <v>0</v>
      </c>
      <c r="M1502" s="16">
        <f t="shared" si="900"/>
        <v>0</v>
      </c>
      <c r="N1502" s="16">
        <v>0</v>
      </c>
      <c r="O1502" s="16">
        <v>0</v>
      </c>
      <c r="P1502" s="16">
        <f t="shared" si="901"/>
        <v>0</v>
      </c>
      <c r="Q1502" s="16">
        <v>0</v>
      </c>
      <c r="R1502" s="16">
        <v>0</v>
      </c>
      <c r="S1502" s="16">
        <f t="shared" si="902"/>
        <v>0</v>
      </c>
      <c r="T1502" s="16">
        <v>0</v>
      </c>
      <c r="U1502" s="16">
        <v>0</v>
      </c>
      <c r="V1502" s="16">
        <f t="shared" si="903"/>
        <v>0</v>
      </c>
      <c r="W1502" s="16">
        <v>0</v>
      </c>
      <c r="X1502" s="16">
        <v>0</v>
      </c>
      <c r="Y1502" s="2"/>
      <c r="Z1502" s="2"/>
    </row>
    <row r="1503" spans="1:26" s="8" customFormat="1" ht="16.5" thickTop="1" thickBot="1">
      <c r="A1503" s="13" t="str">
        <f t="shared" si="866"/>
        <v>b</v>
      </c>
      <c r="B1503" s="3"/>
      <c r="C1503" s="10" t="s">
        <v>18</v>
      </c>
      <c r="D1503" s="16">
        <f t="shared" si="897"/>
        <v>0</v>
      </c>
      <c r="E1503" s="16">
        <v>0</v>
      </c>
      <c r="F1503" s="16">
        <v>0</v>
      </c>
      <c r="G1503" s="16">
        <f t="shared" si="898"/>
        <v>0</v>
      </c>
      <c r="H1503" s="16">
        <v>0</v>
      </c>
      <c r="I1503" s="16">
        <v>0</v>
      </c>
      <c r="J1503" s="16">
        <f t="shared" si="899"/>
        <v>0</v>
      </c>
      <c r="K1503" s="16">
        <v>0</v>
      </c>
      <c r="L1503" s="16">
        <v>0</v>
      </c>
      <c r="M1503" s="16">
        <f t="shared" si="900"/>
        <v>0</v>
      </c>
      <c r="N1503" s="16">
        <v>0</v>
      </c>
      <c r="O1503" s="16">
        <v>0</v>
      </c>
      <c r="P1503" s="16">
        <f t="shared" si="901"/>
        <v>0</v>
      </c>
      <c r="Q1503" s="16">
        <v>0</v>
      </c>
      <c r="R1503" s="16">
        <v>0</v>
      </c>
      <c r="S1503" s="16">
        <f t="shared" si="902"/>
        <v>0</v>
      </c>
      <c r="T1503" s="16">
        <v>0</v>
      </c>
      <c r="U1503" s="16">
        <v>0</v>
      </c>
      <c r="V1503" s="16">
        <f t="shared" si="903"/>
        <v>0</v>
      </c>
      <c r="W1503" s="16">
        <v>0</v>
      </c>
      <c r="X1503" s="16">
        <v>0</v>
      </c>
      <c r="Y1503" s="2"/>
      <c r="Z1503" s="2"/>
    </row>
    <row r="1504" spans="1:26" ht="46.5" thickTop="1" thickBot="1">
      <c r="A1504" s="13" t="str">
        <f t="shared" si="866"/>
        <v>a</v>
      </c>
      <c r="B1504" s="3" t="s">
        <v>126</v>
      </c>
      <c r="C1504" s="27" t="s">
        <v>270</v>
      </c>
      <c r="D1504" s="14">
        <f t="shared" si="897"/>
        <v>0</v>
      </c>
      <c r="E1504" s="14">
        <f>E1507+E1516+E1517</f>
        <v>0</v>
      </c>
      <c r="F1504" s="14">
        <f>F1507+F1516+F1517</f>
        <v>0</v>
      </c>
      <c r="G1504" s="14">
        <f t="shared" si="898"/>
        <v>0</v>
      </c>
      <c r="H1504" s="14">
        <f>H1507+H1516+H1517</f>
        <v>0</v>
      </c>
      <c r="I1504" s="14">
        <f>I1507+I1516+I1517</f>
        <v>0</v>
      </c>
      <c r="J1504" s="14">
        <f t="shared" si="899"/>
        <v>82000</v>
      </c>
      <c r="K1504" s="14">
        <f>K1507+K1516+K1517</f>
        <v>82000</v>
      </c>
      <c r="L1504" s="14">
        <f>L1507+L1516+L1517</f>
        <v>0</v>
      </c>
      <c r="M1504" s="14">
        <f t="shared" si="900"/>
        <v>0</v>
      </c>
      <c r="N1504" s="14">
        <f>N1507+N1516+N1517</f>
        <v>0</v>
      </c>
      <c r="O1504" s="14">
        <f>O1507+O1516+O1517</f>
        <v>0</v>
      </c>
      <c r="P1504" s="14">
        <f t="shared" si="901"/>
        <v>82000</v>
      </c>
      <c r="Q1504" s="14">
        <f>Q1507+Q1516+Q1517</f>
        <v>82000</v>
      </c>
      <c r="R1504" s="14">
        <f>R1507+R1516+R1517</f>
        <v>0</v>
      </c>
      <c r="S1504" s="14">
        <f t="shared" si="902"/>
        <v>82000</v>
      </c>
      <c r="T1504" s="14">
        <f>T1507+T1516+T1517</f>
        <v>82000</v>
      </c>
      <c r="U1504" s="14">
        <f>U1507+U1516+U1517</f>
        <v>0</v>
      </c>
      <c r="V1504" s="14">
        <f t="shared" si="903"/>
        <v>82000</v>
      </c>
      <c r="W1504" s="14">
        <f>W1507+W1516+W1517</f>
        <v>82000</v>
      </c>
      <c r="X1504" s="14">
        <f>X1507+X1516+X1517</f>
        <v>0</v>
      </c>
      <c r="Y1504" s="5" t="s">
        <v>11</v>
      </c>
      <c r="Z1504" s="5" t="s">
        <v>130</v>
      </c>
    </row>
    <row r="1505" spans="1:26" s="8" customFormat="1" ht="16.5" thickTop="1" thickBot="1">
      <c r="A1505" s="13" t="str">
        <f t="shared" si="866"/>
        <v>b</v>
      </c>
      <c r="B1505" s="3"/>
      <c r="C1505" s="9" t="s">
        <v>12</v>
      </c>
      <c r="D1505" s="15">
        <f t="shared" si="897"/>
        <v>0</v>
      </c>
      <c r="E1505" s="15">
        <v>0</v>
      </c>
      <c r="F1505" s="15">
        <v>0</v>
      </c>
      <c r="G1505" s="15">
        <f t="shared" si="898"/>
        <v>0</v>
      </c>
      <c r="H1505" s="15">
        <v>0</v>
      </c>
      <c r="I1505" s="15">
        <v>0</v>
      </c>
      <c r="J1505" s="15">
        <f t="shared" si="899"/>
        <v>0</v>
      </c>
      <c r="K1505" s="15">
        <v>0</v>
      </c>
      <c r="L1505" s="15">
        <v>0</v>
      </c>
      <c r="M1505" s="15">
        <f t="shared" si="900"/>
        <v>0</v>
      </c>
      <c r="N1505" s="15">
        <v>0</v>
      </c>
      <c r="O1505" s="15">
        <v>0</v>
      </c>
      <c r="P1505" s="15">
        <f t="shared" si="901"/>
        <v>0</v>
      </c>
      <c r="Q1505" s="15">
        <v>0</v>
      </c>
      <c r="R1505" s="15">
        <v>0</v>
      </c>
      <c r="S1505" s="15">
        <f t="shared" si="902"/>
        <v>0</v>
      </c>
      <c r="T1505" s="15">
        <v>0</v>
      </c>
      <c r="U1505" s="15">
        <v>0</v>
      </c>
      <c r="V1505" s="15">
        <f t="shared" si="903"/>
        <v>0</v>
      </c>
      <c r="W1505" s="15">
        <v>0</v>
      </c>
      <c r="X1505" s="15">
        <v>0</v>
      </c>
      <c r="Y1505" s="5"/>
      <c r="Z1505" s="5"/>
    </row>
    <row r="1506" spans="1:26" s="8" customFormat="1" ht="16.5" thickTop="1" thickBot="1">
      <c r="A1506" s="13" t="str">
        <f t="shared" si="866"/>
        <v>b</v>
      </c>
      <c r="B1506" s="3"/>
      <c r="C1506" s="9" t="s">
        <v>13</v>
      </c>
      <c r="D1506" s="15">
        <f t="shared" si="897"/>
        <v>0</v>
      </c>
      <c r="E1506" s="15">
        <v>0</v>
      </c>
      <c r="F1506" s="15">
        <v>0</v>
      </c>
      <c r="G1506" s="15">
        <f t="shared" si="898"/>
        <v>0</v>
      </c>
      <c r="H1506" s="15">
        <v>0</v>
      </c>
      <c r="I1506" s="15">
        <v>0</v>
      </c>
      <c r="J1506" s="15">
        <f t="shared" si="899"/>
        <v>0</v>
      </c>
      <c r="K1506" s="15">
        <v>0</v>
      </c>
      <c r="L1506" s="15">
        <v>0</v>
      </c>
      <c r="M1506" s="15">
        <f t="shared" si="900"/>
        <v>0</v>
      </c>
      <c r="N1506" s="15">
        <v>0</v>
      </c>
      <c r="O1506" s="15">
        <v>0</v>
      </c>
      <c r="P1506" s="15">
        <f t="shared" si="901"/>
        <v>0</v>
      </c>
      <c r="Q1506" s="15">
        <v>0</v>
      </c>
      <c r="R1506" s="15">
        <v>0</v>
      </c>
      <c r="S1506" s="15">
        <f t="shared" si="902"/>
        <v>0</v>
      </c>
      <c r="T1506" s="15">
        <v>0</v>
      </c>
      <c r="U1506" s="15">
        <v>0</v>
      </c>
      <c r="V1506" s="15">
        <f t="shared" si="903"/>
        <v>0</v>
      </c>
      <c r="W1506" s="15">
        <v>0</v>
      </c>
      <c r="X1506" s="15">
        <v>0</v>
      </c>
      <c r="Y1506" s="5"/>
      <c r="Z1506" s="5"/>
    </row>
    <row r="1507" spans="1:26" ht="16.5" thickTop="1" thickBot="1">
      <c r="A1507" s="13" t="str">
        <f t="shared" si="866"/>
        <v>a</v>
      </c>
      <c r="B1507" s="3" t="s">
        <v>0</v>
      </c>
      <c r="C1507" s="10" t="s">
        <v>14</v>
      </c>
      <c r="D1507" s="16">
        <f t="shared" si="897"/>
        <v>0</v>
      </c>
      <c r="E1507" s="16">
        <f>E1508+E1509+E1510+E1511+E1512+E1513</f>
        <v>0</v>
      </c>
      <c r="F1507" s="16">
        <f>F1508+F1509+F1510+F1511+F1512+F1513</f>
        <v>0</v>
      </c>
      <c r="G1507" s="16">
        <f t="shared" si="898"/>
        <v>0</v>
      </c>
      <c r="H1507" s="16">
        <f>H1508+H1509+H1510+H1511+H1512+H1513</f>
        <v>0</v>
      </c>
      <c r="I1507" s="16">
        <f>I1508+I1509+I1510+I1511+I1512+I1513</f>
        <v>0</v>
      </c>
      <c r="J1507" s="16">
        <f t="shared" si="899"/>
        <v>82000</v>
      </c>
      <c r="K1507" s="16">
        <f>K1508+K1509+K1510+K1511+K1512+K1513</f>
        <v>82000</v>
      </c>
      <c r="L1507" s="16">
        <f>L1508+L1509+L1510+L1511+L1512+L1513</f>
        <v>0</v>
      </c>
      <c r="M1507" s="16">
        <f t="shared" si="900"/>
        <v>0</v>
      </c>
      <c r="N1507" s="16">
        <f>N1508+N1509+N1510+N1511+N1512+N1513</f>
        <v>0</v>
      </c>
      <c r="O1507" s="16">
        <f>O1508+O1509+O1510+O1511+O1512+O1513</f>
        <v>0</v>
      </c>
      <c r="P1507" s="16">
        <f t="shared" si="901"/>
        <v>82000</v>
      </c>
      <c r="Q1507" s="16">
        <f>Q1508+Q1509+Q1510+Q1511+Q1512+Q1513</f>
        <v>82000</v>
      </c>
      <c r="R1507" s="16">
        <f>R1508+R1509+R1510+R1511+R1512+R1513</f>
        <v>0</v>
      </c>
      <c r="S1507" s="16">
        <f t="shared" si="902"/>
        <v>82000</v>
      </c>
      <c r="T1507" s="16">
        <f>T1508+T1509+T1510+T1511+T1512+T1513</f>
        <v>82000</v>
      </c>
      <c r="U1507" s="16">
        <f>U1508+U1509+U1510+U1511+U1512+U1513</f>
        <v>0</v>
      </c>
      <c r="V1507" s="16">
        <f t="shared" si="903"/>
        <v>82000</v>
      </c>
      <c r="W1507" s="16">
        <f>W1508+W1509+W1510+W1511+W1512+W1513</f>
        <v>82000</v>
      </c>
      <c r="X1507" s="16">
        <f>X1508+X1509+X1510+X1511+X1512+X1513</f>
        <v>0</v>
      </c>
      <c r="Y1507" s="2"/>
      <c r="Z1507" s="2"/>
    </row>
    <row r="1508" spans="1:26" s="8" customFormat="1" ht="16.5" thickTop="1" thickBot="1">
      <c r="A1508" s="13" t="str">
        <f t="shared" ref="A1508:A1531" si="904">IF((D1508+E1508+F1508+G1508+H1508+I1508+J1508+K1508+L1508+P1508+Q1508+R1508+V1508+W1508+X1508)&gt;0,"a","b")</f>
        <v>b</v>
      </c>
      <c r="B1508" s="3"/>
      <c r="C1508" s="4" t="s">
        <v>182</v>
      </c>
      <c r="D1508" s="17">
        <f t="shared" si="897"/>
        <v>0</v>
      </c>
      <c r="E1508" s="17"/>
      <c r="F1508" s="17"/>
      <c r="G1508" s="17">
        <f t="shared" si="898"/>
        <v>0</v>
      </c>
      <c r="H1508" s="17"/>
      <c r="I1508" s="17"/>
      <c r="J1508" s="17">
        <f t="shared" si="899"/>
        <v>0</v>
      </c>
      <c r="K1508" s="17"/>
      <c r="L1508" s="17"/>
      <c r="M1508" s="17">
        <f t="shared" si="900"/>
        <v>0</v>
      </c>
      <c r="N1508" s="17"/>
      <c r="O1508" s="17"/>
      <c r="P1508" s="17">
        <f t="shared" si="901"/>
        <v>0</v>
      </c>
      <c r="Q1508" s="17"/>
      <c r="R1508" s="17"/>
      <c r="S1508" s="17">
        <f t="shared" si="902"/>
        <v>0</v>
      </c>
      <c r="T1508" s="17"/>
      <c r="U1508" s="17"/>
      <c r="V1508" s="17">
        <f t="shared" si="903"/>
        <v>0</v>
      </c>
      <c r="W1508" s="17"/>
      <c r="X1508" s="17"/>
      <c r="Y1508" s="2"/>
      <c r="Z1508" s="2"/>
    </row>
    <row r="1509" spans="1:26" ht="16.5" thickTop="1" thickBot="1">
      <c r="A1509" s="13" t="str">
        <f t="shared" si="904"/>
        <v>a</v>
      </c>
      <c r="B1509" s="3" t="s">
        <v>0</v>
      </c>
      <c r="C1509" s="4" t="s">
        <v>133</v>
      </c>
      <c r="D1509" s="17">
        <f t="shared" si="897"/>
        <v>0</v>
      </c>
      <c r="E1509" s="17"/>
      <c r="F1509" s="17"/>
      <c r="G1509" s="17">
        <f t="shared" si="898"/>
        <v>0</v>
      </c>
      <c r="H1509" s="17"/>
      <c r="I1509" s="17"/>
      <c r="J1509" s="17">
        <f t="shared" si="899"/>
        <v>32000</v>
      </c>
      <c r="K1509" s="17">
        <v>32000</v>
      </c>
      <c r="L1509" s="17"/>
      <c r="M1509" s="17">
        <f t="shared" si="900"/>
        <v>0</v>
      </c>
      <c r="N1509" s="17"/>
      <c r="O1509" s="17"/>
      <c r="P1509" s="17">
        <f t="shared" si="901"/>
        <v>32000</v>
      </c>
      <c r="Q1509" s="17">
        <v>32000</v>
      </c>
      <c r="R1509" s="17"/>
      <c r="S1509" s="17">
        <f t="shared" si="902"/>
        <v>32000</v>
      </c>
      <c r="T1509" s="17">
        <v>32000</v>
      </c>
      <c r="U1509" s="17"/>
      <c r="V1509" s="17">
        <f t="shared" si="903"/>
        <v>32000</v>
      </c>
      <c r="W1509" s="17">
        <v>32000</v>
      </c>
      <c r="X1509" s="17"/>
      <c r="Y1509" s="2"/>
      <c r="Z1509" s="2"/>
    </row>
    <row r="1510" spans="1:26" ht="16.5" thickTop="1" thickBot="1">
      <c r="A1510" s="13" t="str">
        <f t="shared" si="904"/>
        <v>a</v>
      </c>
      <c r="B1510" s="3" t="s">
        <v>0</v>
      </c>
      <c r="C1510" s="4" t="s">
        <v>132</v>
      </c>
      <c r="D1510" s="17">
        <f t="shared" si="897"/>
        <v>0</v>
      </c>
      <c r="E1510" s="17"/>
      <c r="F1510" s="17"/>
      <c r="G1510" s="17">
        <f t="shared" si="898"/>
        <v>0</v>
      </c>
      <c r="H1510" s="17"/>
      <c r="I1510" s="17"/>
      <c r="J1510" s="17">
        <f t="shared" si="899"/>
        <v>50000</v>
      </c>
      <c r="K1510" s="17">
        <v>50000</v>
      </c>
      <c r="L1510" s="17"/>
      <c r="M1510" s="17">
        <f t="shared" si="900"/>
        <v>0</v>
      </c>
      <c r="N1510" s="17"/>
      <c r="O1510" s="17"/>
      <c r="P1510" s="17">
        <f t="shared" si="901"/>
        <v>50000</v>
      </c>
      <c r="Q1510" s="17">
        <v>50000</v>
      </c>
      <c r="R1510" s="17"/>
      <c r="S1510" s="17">
        <f t="shared" si="902"/>
        <v>50000</v>
      </c>
      <c r="T1510" s="17">
        <v>50000</v>
      </c>
      <c r="U1510" s="17"/>
      <c r="V1510" s="17">
        <f t="shared" si="903"/>
        <v>50000</v>
      </c>
      <c r="W1510" s="17">
        <v>50000</v>
      </c>
      <c r="X1510" s="17"/>
      <c r="Y1510" s="2"/>
      <c r="Z1510" s="2"/>
    </row>
    <row r="1511" spans="1:26" s="8" customFormat="1" ht="16.5" thickTop="1" thickBot="1">
      <c r="A1511" s="13" t="str">
        <f t="shared" si="904"/>
        <v>b</v>
      </c>
      <c r="B1511" s="3"/>
      <c r="C1511" s="4" t="s">
        <v>148</v>
      </c>
      <c r="D1511" s="17">
        <f t="shared" si="897"/>
        <v>0</v>
      </c>
      <c r="E1511" s="17"/>
      <c r="F1511" s="17"/>
      <c r="G1511" s="17">
        <f t="shared" si="898"/>
        <v>0</v>
      </c>
      <c r="H1511" s="17"/>
      <c r="I1511" s="17"/>
      <c r="J1511" s="17">
        <f t="shared" si="899"/>
        <v>0</v>
      </c>
      <c r="K1511" s="17"/>
      <c r="L1511" s="17"/>
      <c r="M1511" s="17">
        <f t="shared" si="900"/>
        <v>0</v>
      </c>
      <c r="N1511" s="17"/>
      <c r="O1511" s="17"/>
      <c r="P1511" s="17">
        <f t="shared" si="901"/>
        <v>0</v>
      </c>
      <c r="Q1511" s="17"/>
      <c r="R1511" s="17"/>
      <c r="S1511" s="17">
        <f t="shared" si="902"/>
        <v>0</v>
      </c>
      <c r="T1511" s="17"/>
      <c r="U1511" s="17"/>
      <c r="V1511" s="17">
        <f t="shared" si="903"/>
        <v>0</v>
      </c>
      <c r="W1511" s="17"/>
      <c r="X1511" s="17"/>
      <c r="Y1511" s="2"/>
      <c r="Z1511" s="2"/>
    </row>
    <row r="1512" spans="1:26" s="8" customFormat="1" ht="16.5" thickTop="1" thickBot="1">
      <c r="A1512" s="13" t="str">
        <f t="shared" si="904"/>
        <v>b</v>
      </c>
      <c r="B1512" s="3"/>
      <c r="C1512" s="4" t="s">
        <v>134</v>
      </c>
      <c r="D1512" s="17">
        <f t="shared" si="897"/>
        <v>0</v>
      </c>
      <c r="E1512" s="17"/>
      <c r="F1512" s="17"/>
      <c r="G1512" s="17">
        <f t="shared" si="898"/>
        <v>0</v>
      </c>
      <c r="H1512" s="17"/>
      <c r="I1512" s="17"/>
      <c r="J1512" s="17">
        <f t="shared" si="899"/>
        <v>0</v>
      </c>
      <c r="K1512" s="17"/>
      <c r="L1512" s="17"/>
      <c r="M1512" s="17">
        <f t="shared" si="900"/>
        <v>0</v>
      </c>
      <c r="N1512" s="17"/>
      <c r="O1512" s="17"/>
      <c r="P1512" s="17">
        <f t="shared" si="901"/>
        <v>0</v>
      </c>
      <c r="Q1512" s="17"/>
      <c r="R1512" s="17"/>
      <c r="S1512" s="17">
        <f t="shared" si="902"/>
        <v>0</v>
      </c>
      <c r="T1512" s="17"/>
      <c r="U1512" s="17"/>
      <c r="V1512" s="17">
        <f t="shared" si="903"/>
        <v>0</v>
      </c>
      <c r="W1512" s="17"/>
      <c r="X1512" s="17"/>
      <c r="Y1512" s="2"/>
      <c r="Z1512" s="2"/>
    </row>
    <row r="1513" spans="1:26" s="8" customFormat="1" ht="16.5" thickTop="1" thickBot="1">
      <c r="A1513" s="13" t="str">
        <f t="shared" si="904"/>
        <v>b</v>
      </c>
      <c r="B1513" s="3"/>
      <c r="C1513" s="4" t="s">
        <v>129</v>
      </c>
      <c r="D1513" s="17">
        <f t="shared" si="897"/>
        <v>0</v>
      </c>
      <c r="E1513" s="17">
        <f>E1514+E1515</f>
        <v>0</v>
      </c>
      <c r="F1513" s="17">
        <f>F1514+F1515</f>
        <v>0</v>
      </c>
      <c r="G1513" s="17">
        <f t="shared" si="898"/>
        <v>0</v>
      </c>
      <c r="H1513" s="17">
        <f>H1514+H1515</f>
        <v>0</v>
      </c>
      <c r="I1513" s="17">
        <f>I1514+I1515</f>
        <v>0</v>
      </c>
      <c r="J1513" s="17">
        <f t="shared" si="899"/>
        <v>0</v>
      </c>
      <c r="K1513" s="17">
        <f>K1514+K1515</f>
        <v>0</v>
      </c>
      <c r="L1513" s="17">
        <f>L1514+L1515</f>
        <v>0</v>
      </c>
      <c r="M1513" s="17">
        <f t="shared" si="900"/>
        <v>0</v>
      </c>
      <c r="N1513" s="17">
        <f>N1514+N1515</f>
        <v>0</v>
      </c>
      <c r="O1513" s="17">
        <f>O1514+O1515</f>
        <v>0</v>
      </c>
      <c r="P1513" s="17">
        <f t="shared" si="901"/>
        <v>0</v>
      </c>
      <c r="Q1513" s="17">
        <f>Q1514+Q1515</f>
        <v>0</v>
      </c>
      <c r="R1513" s="17">
        <f>R1514+R1515</f>
        <v>0</v>
      </c>
      <c r="S1513" s="17">
        <f t="shared" si="902"/>
        <v>0</v>
      </c>
      <c r="T1513" s="17">
        <f>T1514+T1515</f>
        <v>0</v>
      </c>
      <c r="U1513" s="17">
        <f>U1514+U1515</f>
        <v>0</v>
      </c>
      <c r="V1513" s="17">
        <f t="shared" si="903"/>
        <v>0</v>
      </c>
      <c r="W1513" s="17">
        <f>W1514+W1515</f>
        <v>0</v>
      </c>
      <c r="X1513" s="17">
        <f>X1514+X1515</f>
        <v>0</v>
      </c>
      <c r="Y1513" s="2"/>
      <c r="Z1513" s="2"/>
    </row>
    <row r="1514" spans="1:26" s="8" customFormat="1" ht="27" thickTop="1" thickBot="1">
      <c r="A1514" s="13" t="str">
        <f t="shared" si="904"/>
        <v>b</v>
      </c>
      <c r="B1514" s="3"/>
      <c r="C1514" s="11" t="s">
        <v>15</v>
      </c>
      <c r="D1514" s="19">
        <f t="shared" si="897"/>
        <v>0</v>
      </c>
      <c r="E1514" s="19"/>
      <c r="F1514" s="19"/>
      <c r="G1514" s="19">
        <f t="shared" si="898"/>
        <v>0</v>
      </c>
      <c r="H1514" s="19"/>
      <c r="I1514" s="19"/>
      <c r="J1514" s="19">
        <f t="shared" si="899"/>
        <v>0</v>
      </c>
      <c r="K1514" s="19"/>
      <c r="L1514" s="19"/>
      <c r="M1514" s="19">
        <f t="shared" si="900"/>
        <v>0</v>
      </c>
      <c r="N1514" s="19"/>
      <c r="O1514" s="19"/>
      <c r="P1514" s="19">
        <f t="shared" si="901"/>
        <v>0</v>
      </c>
      <c r="Q1514" s="19"/>
      <c r="R1514" s="19"/>
      <c r="S1514" s="19">
        <f t="shared" si="902"/>
        <v>0</v>
      </c>
      <c r="T1514" s="19"/>
      <c r="U1514" s="19"/>
      <c r="V1514" s="19">
        <f t="shared" si="903"/>
        <v>0</v>
      </c>
      <c r="W1514" s="19"/>
      <c r="X1514" s="19"/>
      <c r="Y1514" s="2"/>
      <c r="Z1514" s="2"/>
    </row>
    <row r="1515" spans="1:26" s="8" customFormat="1" ht="27" thickTop="1" thickBot="1">
      <c r="A1515" s="13" t="str">
        <f t="shared" si="904"/>
        <v>b</v>
      </c>
      <c r="B1515" s="3"/>
      <c r="C1515" s="11" t="s">
        <v>16</v>
      </c>
      <c r="D1515" s="19">
        <f t="shared" si="897"/>
        <v>0</v>
      </c>
      <c r="E1515" s="19"/>
      <c r="F1515" s="19"/>
      <c r="G1515" s="19">
        <f t="shared" si="898"/>
        <v>0</v>
      </c>
      <c r="H1515" s="19"/>
      <c r="I1515" s="19"/>
      <c r="J1515" s="19">
        <f t="shared" si="899"/>
        <v>0</v>
      </c>
      <c r="K1515" s="19"/>
      <c r="L1515" s="19"/>
      <c r="M1515" s="19">
        <f t="shared" si="900"/>
        <v>0</v>
      </c>
      <c r="N1515" s="19"/>
      <c r="O1515" s="19"/>
      <c r="P1515" s="19">
        <f t="shared" si="901"/>
        <v>0</v>
      </c>
      <c r="Q1515" s="19"/>
      <c r="R1515" s="19"/>
      <c r="S1515" s="19">
        <f t="shared" si="902"/>
        <v>0</v>
      </c>
      <c r="T1515" s="19"/>
      <c r="U1515" s="19"/>
      <c r="V1515" s="19">
        <f t="shared" si="903"/>
        <v>0</v>
      </c>
      <c r="W1515" s="19"/>
      <c r="X1515" s="19"/>
      <c r="Y1515" s="2"/>
      <c r="Z1515" s="2"/>
    </row>
    <row r="1516" spans="1:26" s="8" customFormat="1" ht="16.5" thickTop="1" thickBot="1">
      <c r="A1516" s="13" t="str">
        <f t="shared" si="904"/>
        <v>b</v>
      </c>
      <c r="B1516" s="3"/>
      <c r="C1516" s="10" t="s">
        <v>17</v>
      </c>
      <c r="D1516" s="16">
        <f t="shared" si="897"/>
        <v>0</v>
      </c>
      <c r="E1516" s="16">
        <v>0</v>
      </c>
      <c r="F1516" s="16">
        <v>0</v>
      </c>
      <c r="G1516" s="16">
        <f t="shared" si="898"/>
        <v>0</v>
      </c>
      <c r="H1516" s="16">
        <v>0</v>
      </c>
      <c r="I1516" s="16">
        <v>0</v>
      </c>
      <c r="J1516" s="16">
        <f t="shared" si="899"/>
        <v>0</v>
      </c>
      <c r="K1516" s="16">
        <v>0</v>
      </c>
      <c r="L1516" s="16">
        <v>0</v>
      </c>
      <c r="M1516" s="16">
        <f t="shared" si="900"/>
        <v>0</v>
      </c>
      <c r="N1516" s="16">
        <v>0</v>
      </c>
      <c r="O1516" s="16">
        <v>0</v>
      </c>
      <c r="P1516" s="16">
        <f t="shared" si="901"/>
        <v>0</v>
      </c>
      <c r="Q1516" s="16">
        <v>0</v>
      </c>
      <c r="R1516" s="16">
        <v>0</v>
      </c>
      <c r="S1516" s="16">
        <f t="shared" si="902"/>
        <v>0</v>
      </c>
      <c r="T1516" s="16">
        <v>0</v>
      </c>
      <c r="U1516" s="16">
        <v>0</v>
      </c>
      <c r="V1516" s="16">
        <f t="shared" si="903"/>
        <v>0</v>
      </c>
      <c r="W1516" s="16">
        <v>0</v>
      </c>
      <c r="X1516" s="16">
        <v>0</v>
      </c>
      <c r="Y1516" s="2"/>
      <c r="Z1516" s="2"/>
    </row>
    <row r="1517" spans="1:26" s="8" customFormat="1" ht="16.5" thickTop="1" thickBot="1">
      <c r="A1517" s="13" t="str">
        <f t="shared" si="904"/>
        <v>b</v>
      </c>
      <c r="B1517" s="3"/>
      <c r="C1517" s="10" t="s">
        <v>18</v>
      </c>
      <c r="D1517" s="16">
        <f t="shared" si="897"/>
        <v>0</v>
      </c>
      <c r="E1517" s="16">
        <v>0</v>
      </c>
      <c r="F1517" s="16">
        <v>0</v>
      </c>
      <c r="G1517" s="16">
        <f t="shared" si="898"/>
        <v>0</v>
      </c>
      <c r="H1517" s="16">
        <v>0</v>
      </c>
      <c r="I1517" s="16">
        <v>0</v>
      </c>
      <c r="J1517" s="16">
        <f t="shared" si="899"/>
        <v>0</v>
      </c>
      <c r="K1517" s="16">
        <v>0</v>
      </c>
      <c r="L1517" s="16">
        <v>0</v>
      </c>
      <c r="M1517" s="16">
        <f t="shared" si="900"/>
        <v>0</v>
      </c>
      <c r="N1517" s="16">
        <v>0</v>
      </c>
      <c r="O1517" s="16">
        <v>0</v>
      </c>
      <c r="P1517" s="16">
        <f t="shared" si="901"/>
        <v>0</v>
      </c>
      <c r="Q1517" s="16">
        <v>0</v>
      </c>
      <c r="R1517" s="16">
        <v>0</v>
      </c>
      <c r="S1517" s="16">
        <f t="shared" si="902"/>
        <v>0</v>
      </c>
      <c r="T1517" s="16">
        <v>0</v>
      </c>
      <c r="U1517" s="16">
        <v>0</v>
      </c>
      <c r="V1517" s="16">
        <f t="shared" si="903"/>
        <v>0</v>
      </c>
      <c r="W1517" s="16">
        <v>0</v>
      </c>
      <c r="X1517" s="16">
        <v>0</v>
      </c>
      <c r="Y1517" s="2"/>
      <c r="Z1517" s="2"/>
    </row>
    <row r="1518" spans="1:26" ht="61.5" thickTop="1" thickBot="1">
      <c r="A1518" s="13" t="str">
        <f t="shared" si="904"/>
        <v>a</v>
      </c>
      <c r="B1518" s="3" t="s">
        <v>127</v>
      </c>
      <c r="C1518" s="6" t="s">
        <v>131</v>
      </c>
      <c r="D1518" s="14">
        <f t="shared" si="897"/>
        <v>0</v>
      </c>
      <c r="E1518" s="14">
        <f>E1521+E1530+E1531</f>
        <v>0</v>
      </c>
      <c r="F1518" s="14">
        <f>F1521+F1530+F1531</f>
        <v>0</v>
      </c>
      <c r="G1518" s="14">
        <f t="shared" si="898"/>
        <v>0</v>
      </c>
      <c r="H1518" s="14">
        <f>H1521+H1530+H1531</f>
        <v>0</v>
      </c>
      <c r="I1518" s="14">
        <f>I1521+I1530+I1531</f>
        <v>0</v>
      </c>
      <c r="J1518" s="14">
        <f t="shared" si="899"/>
        <v>100000</v>
      </c>
      <c r="K1518" s="14">
        <f>K1521+K1530+K1531</f>
        <v>100000</v>
      </c>
      <c r="L1518" s="14">
        <f>L1521+L1530+L1531</f>
        <v>0</v>
      </c>
      <c r="M1518" s="14">
        <f t="shared" si="900"/>
        <v>0</v>
      </c>
      <c r="N1518" s="14">
        <f>N1521+N1530+N1531</f>
        <v>0</v>
      </c>
      <c r="O1518" s="14">
        <f>O1521+O1530+O1531</f>
        <v>0</v>
      </c>
      <c r="P1518" s="14">
        <f t="shared" si="901"/>
        <v>2800000</v>
      </c>
      <c r="Q1518" s="14">
        <f>Q1521+Q1530+Q1531</f>
        <v>2800000</v>
      </c>
      <c r="R1518" s="14">
        <f>R1521+R1530+R1531</f>
        <v>0</v>
      </c>
      <c r="S1518" s="14">
        <f t="shared" si="902"/>
        <v>2800000</v>
      </c>
      <c r="T1518" s="14">
        <f>T1521+T1530+T1531</f>
        <v>2800000</v>
      </c>
      <c r="U1518" s="14">
        <f>U1521+U1530+U1531</f>
        <v>0</v>
      </c>
      <c r="V1518" s="14">
        <f t="shared" si="903"/>
        <v>2800000</v>
      </c>
      <c r="W1518" s="14">
        <f>W1521+W1530+W1531</f>
        <v>2800000</v>
      </c>
      <c r="X1518" s="14">
        <f>X1521+X1530+X1531</f>
        <v>0</v>
      </c>
      <c r="Y1518" s="5" t="s">
        <v>11</v>
      </c>
      <c r="Z1518" s="5" t="s">
        <v>130</v>
      </c>
    </row>
    <row r="1519" spans="1:26" s="8" customFormat="1" ht="16.5" thickTop="1" thickBot="1">
      <c r="A1519" s="13" t="str">
        <f t="shared" si="904"/>
        <v>b</v>
      </c>
      <c r="B1519" s="3"/>
      <c r="C1519" s="9" t="s">
        <v>12</v>
      </c>
      <c r="D1519" s="15">
        <f t="shared" si="897"/>
        <v>0</v>
      </c>
      <c r="E1519" s="15">
        <v>0</v>
      </c>
      <c r="F1519" s="15">
        <v>0</v>
      </c>
      <c r="G1519" s="15">
        <f t="shared" si="898"/>
        <v>0</v>
      </c>
      <c r="H1519" s="15">
        <v>0</v>
      </c>
      <c r="I1519" s="15">
        <v>0</v>
      </c>
      <c r="J1519" s="15">
        <f t="shared" si="899"/>
        <v>0</v>
      </c>
      <c r="K1519" s="15">
        <v>0</v>
      </c>
      <c r="L1519" s="15">
        <v>0</v>
      </c>
      <c r="M1519" s="15">
        <f t="shared" si="900"/>
        <v>0</v>
      </c>
      <c r="N1519" s="15">
        <v>0</v>
      </c>
      <c r="O1519" s="15">
        <v>0</v>
      </c>
      <c r="P1519" s="15">
        <f t="shared" si="901"/>
        <v>0</v>
      </c>
      <c r="Q1519" s="15">
        <v>0</v>
      </c>
      <c r="R1519" s="15">
        <v>0</v>
      </c>
      <c r="S1519" s="15">
        <f t="shared" si="902"/>
        <v>0</v>
      </c>
      <c r="T1519" s="15">
        <v>0</v>
      </c>
      <c r="U1519" s="15">
        <v>0</v>
      </c>
      <c r="V1519" s="15">
        <f t="shared" si="903"/>
        <v>0</v>
      </c>
      <c r="W1519" s="15">
        <v>0</v>
      </c>
      <c r="X1519" s="15">
        <v>0</v>
      </c>
      <c r="Y1519" s="5"/>
      <c r="Z1519" s="5"/>
    </row>
    <row r="1520" spans="1:26" s="8" customFormat="1" ht="16.5" thickTop="1" thickBot="1">
      <c r="A1520" s="13" t="str">
        <f t="shared" si="904"/>
        <v>b</v>
      </c>
      <c r="B1520" s="3"/>
      <c r="C1520" s="9" t="s">
        <v>13</v>
      </c>
      <c r="D1520" s="15">
        <f t="shared" si="897"/>
        <v>0</v>
      </c>
      <c r="E1520" s="15">
        <v>0</v>
      </c>
      <c r="F1520" s="15">
        <v>0</v>
      </c>
      <c r="G1520" s="15">
        <f t="shared" si="898"/>
        <v>0</v>
      </c>
      <c r="H1520" s="15">
        <v>0</v>
      </c>
      <c r="I1520" s="15">
        <v>0</v>
      </c>
      <c r="J1520" s="15">
        <f t="shared" si="899"/>
        <v>0</v>
      </c>
      <c r="K1520" s="15">
        <v>0</v>
      </c>
      <c r="L1520" s="15">
        <v>0</v>
      </c>
      <c r="M1520" s="15">
        <f t="shared" si="900"/>
        <v>0</v>
      </c>
      <c r="N1520" s="15">
        <v>0</v>
      </c>
      <c r="O1520" s="15">
        <v>0</v>
      </c>
      <c r="P1520" s="15">
        <f t="shared" si="901"/>
        <v>0</v>
      </c>
      <c r="Q1520" s="15">
        <v>0</v>
      </c>
      <c r="R1520" s="15">
        <v>0</v>
      </c>
      <c r="S1520" s="15">
        <f t="shared" si="902"/>
        <v>0</v>
      </c>
      <c r="T1520" s="15">
        <v>0</v>
      </c>
      <c r="U1520" s="15">
        <v>0</v>
      </c>
      <c r="V1520" s="15">
        <f t="shared" si="903"/>
        <v>0</v>
      </c>
      <c r="W1520" s="15">
        <v>0</v>
      </c>
      <c r="X1520" s="15">
        <v>0</v>
      </c>
      <c r="Y1520" s="5"/>
      <c r="Z1520" s="5"/>
    </row>
    <row r="1521" spans="1:26" ht="16.5" thickTop="1" thickBot="1">
      <c r="A1521" s="13" t="str">
        <f t="shared" si="904"/>
        <v>a</v>
      </c>
      <c r="B1521" s="3" t="s">
        <v>0</v>
      </c>
      <c r="C1521" s="10" t="s">
        <v>14</v>
      </c>
      <c r="D1521" s="16">
        <f t="shared" si="897"/>
        <v>0</v>
      </c>
      <c r="E1521" s="16">
        <f>E1522+E1523+E1524+E1525+E1526+E1527</f>
        <v>0</v>
      </c>
      <c r="F1521" s="16">
        <f>F1522+F1523+F1524+F1525+F1526+F1527</f>
        <v>0</v>
      </c>
      <c r="G1521" s="16">
        <f t="shared" si="898"/>
        <v>0</v>
      </c>
      <c r="H1521" s="16">
        <f>H1522+H1523+H1524+H1525+H1526+H1527</f>
        <v>0</v>
      </c>
      <c r="I1521" s="16">
        <f>I1522+I1523+I1524+I1525+I1526+I1527</f>
        <v>0</v>
      </c>
      <c r="J1521" s="16">
        <f t="shared" si="899"/>
        <v>80000</v>
      </c>
      <c r="K1521" s="16">
        <f>K1522+K1523+K1524+K1525+K1526+K1527</f>
        <v>80000</v>
      </c>
      <c r="L1521" s="16">
        <f>L1522+L1523+L1524+L1525+L1526+L1527</f>
        <v>0</v>
      </c>
      <c r="M1521" s="16">
        <f t="shared" si="900"/>
        <v>0</v>
      </c>
      <c r="N1521" s="16">
        <f>N1522+N1523+N1524+N1525+N1526+N1527</f>
        <v>0</v>
      </c>
      <c r="O1521" s="16">
        <f>O1522+O1523+O1524+O1525+O1526+O1527</f>
        <v>0</v>
      </c>
      <c r="P1521" s="16">
        <f t="shared" si="901"/>
        <v>2800000</v>
      </c>
      <c r="Q1521" s="16">
        <f>Q1522+Q1523+Q1524+Q1525+Q1526+Q1527</f>
        <v>2800000</v>
      </c>
      <c r="R1521" s="16">
        <f>R1522+R1523+R1524+R1525+R1526+R1527</f>
        <v>0</v>
      </c>
      <c r="S1521" s="16">
        <f t="shared" si="902"/>
        <v>2800000</v>
      </c>
      <c r="T1521" s="16">
        <f>T1522+T1523+T1524+T1525+T1526+T1527</f>
        <v>2800000</v>
      </c>
      <c r="U1521" s="16">
        <f>U1522+U1523+U1524+U1525+U1526+U1527</f>
        <v>0</v>
      </c>
      <c r="V1521" s="16">
        <f t="shared" si="903"/>
        <v>2800000</v>
      </c>
      <c r="W1521" s="16">
        <f>W1522+W1523+W1524+W1525+W1526+W1527</f>
        <v>2800000</v>
      </c>
      <c r="X1521" s="16">
        <f>X1522+X1523+X1524+X1525+X1526+X1527</f>
        <v>0</v>
      </c>
      <c r="Y1521" s="2"/>
      <c r="Z1521" s="2"/>
    </row>
    <row r="1522" spans="1:26" s="8" customFormat="1" ht="16.5" thickTop="1" thickBot="1">
      <c r="A1522" s="13" t="str">
        <f t="shared" si="904"/>
        <v>b</v>
      </c>
      <c r="B1522" s="3"/>
      <c r="C1522" s="4" t="s">
        <v>182</v>
      </c>
      <c r="D1522" s="17">
        <f t="shared" si="897"/>
        <v>0</v>
      </c>
      <c r="E1522" s="17"/>
      <c r="F1522" s="17"/>
      <c r="G1522" s="17">
        <f t="shared" si="898"/>
        <v>0</v>
      </c>
      <c r="H1522" s="17"/>
      <c r="I1522" s="17"/>
      <c r="J1522" s="17">
        <f t="shared" si="899"/>
        <v>0</v>
      </c>
      <c r="K1522" s="17"/>
      <c r="L1522" s="17"/>
      <c r="M1522" s="17">
        <f t="shared" si="900"/>
        <v>0</v>
      </c>
      <c r="N1522" s="17"/>
      <c r="O1522" s="17"/>
      <c r="P1522" s="17">
        <f t="shared" si="901"/>
        <v>0</v>
      </c>
      <c r="Q1522" s="17"/>
      <c r="R1522" s="17"/>
      <c r="S1522" s="17">
        <f t="shared" si="902"/>
        <v>0</v>
      </c>
      <c r="T1522" s="17"/>
      <c r="U1522" s="17"/>
      <c r="V1522" s="17">
        <f t="shared" si="903"/>
        <v>0</v>
      </c>
      <c r="W1522" s="17"/>
      <c r="X1522" s="17"/>
      <c r="Y1522" s="2"/>
      <c r="Z1522" s="2"/>
    </row>
    <row r="1523" spans="1:26" s="8" customFormat="1" ht="16.5" thickTop="1" thickBot="1">
      <c r="A1523" s="13" t="str">
        <f t="shared" si="904"/>
        <v>b</v>
      </c>
      <c r="B1523" s="3"/>
      <c r="C1523" s="4" t="s">
        <v>133</v>
      </c>
      <c r="D1523" s="17">
        <f t="shared" si="897"/>
        <v>0</v>
      </c>
      <c r="E1523" s="17"/>
      <c r="F1523" s="17"/>
      <c r="G1523" s="17">
        <f t="shared" si="898"/>
        <v>0</v>
      </c>
      <c r="H1523" s="17"/>
      <c r="I1523" s="17"/>
      <c r="J1523" s="17">
        <f t="shared" si="899"/>
        <v>0</v>
      </c>
      <c r="K1523" s="17"/>
      <c r="L1523" s="17"/>
      <c r="M1523" s="17">
        <f t="shared" si="900"/>
        <v>0</v>
      </c>
      <c r="N1523" s="17"/>
      <c r="O1523" s="17"/>
      <c r="P1523" s="17">
        <f t="shared" si="901"/>
        <v>0</v>
      </c>
      <c r="Q1523" s="17"/>
      <c r="R1523" s="17"/>
      <c r="S1523" s="17">
        <f t="shared" si="902"/>
        <v>0</v>
      </c>
      <c r="T1523" s="17"/>
      <c r="U1523" s="17"/>
      <c r="V1523" s="17">
        <f t="shared" si="903"/>
        <v>0</v>
      </c>
      <c r="W1523" s="17"/>
      <c r="X1523" s="17"/>
      <c r="Y1523" s="2"/>
      <c r="Z1523" s="2"/>
    </row>
    <row r="1524" spans="1:26" s="8" customFormat="1" ht="16.5" thickTop="1" thickBot="1">
      <c r="A1524" s="13" t="str">
        <f t="shared" si="904"/>
        <v>b</v>
      </c>
      <c r="B1524" s="3"/>
      <c r="C1524" s="4" t="s">
        <v>132</v>
      </c>
      <c r="D1524" s="17">
        <f t="shared" si="897"/>
        <v>0</v>
      </c>
      <c r="E1524" s="17"/>
      <c r="F1524" s="17"/>
      <c r="G1524" s="17">
        <f t="shared" si="898"/>
        <v>0</v>
      </c>
      <c r="H1524" s="17"/>
      <c r="I1524" s="17"/>
      <c r="J1524" s="17">
        <f t="shared" si="899"/>
        <v>0</v>
      </c>
      <c r="K1524" s="17"/>
      <c r="L1524" s="17"/>
      <c r="M1524" s="17">
        <f t="shared" si="900"/>
        <v>0</v>
      </c>
      <c r="N1524" s="17"/>
      <c r="O1524" s="17"/>
      <c r="P1524" s="17">
        <f t="shared" si="901"/>
        <v>0</v>
      </c>
      <c r="Q1524" s="17"/>
      <c r="R1524" s="17"/>
      <c r="S1524" s="17">
        <f t="shared" si="902"/>
        <v>0</v>
      </c>
      <c r="T1524" s="17"/>
      <c r="U1524" s="17"/>
      <c r="V1524" s="17">
        <f t="shared" si="903"/>
        <v>0</v>
      </c>
      <c r="W1524" s="17"/>
      <c r="X1524" s="17"/>
      <c r="Y1524" s="2"/>
      <c r="Z1524" s="2"/>
    </row>
    <row r="1525" spans="1:26" s="8" customFormat="1" ht="16.5" thickTop="1" thickBot="1">
      <c r="A1525" s="13" t="str">
        <f t="shared" si="904"/>
        <v>b</v>
      </c>
      <c r="B1525" s="3"/>
      <c r="C1525" s="4" t="s">
        <v>148</v>
      </c>
      <c r="D1525" s="17">
        <f t="shared" si="897"/>
        <v>0</v>
      </c>
      <c r="E1525" s="17"/>
      <c r="F1525" s="17"/>
      <c r="G1525" s="17">
        <f t="shared" si="898"/>
        <v>0</v>
      </c>
      <c r="H1525" s="17"/>
      <c r="I1525" s="17"/>
      <c r="J1525" s="17">
        <f t="shared" si="899"/>
        <v>0</v>
      </c>
      <c r="K1525" s="17"/>
      <c r="L1525" s="17"/>
      <c r="M1525" s="17">
        <f t="shared" si="900"/>
        <v>0</v>
      </c>
      <c r="N1525" s="17"/>
      <c r="O1525" s="17"/>
      <c r="P1525" s="17">
        <f t="shared" si="901"/>
        <v>0</v>
      </c>
      <c r="Q1525" s="17"/>
      <c r="R1525" s="17"/>
      <c r="S1525" s="17">
        <f t="shared" si="902"/>
        <v>0</v>
      </c>
      <c r="T1525" s="17"/>
      <c r="U1525" s="17"/>
      <c r="V1525" s="17">
        <f t="shared" si="903"/>
        <v>0</v>
      </c>
      <c r="W1525" s="17"/>
      <c r="X1525" s="17"/>
      <c r="Y1525" s="2"/>
      <c r="Z1525" s="2"/>
    </row>
    <row r="1526" spans="1:26" s="8" customFormat="1" ht="16.5" thickTop="1" thickBot="1">
      <c r="A1526" s="13" t="str">
        <f t="shared" si="904"/>
        <v>b</v>
      </c>
      <c r="B1526" s="3"/>
      <c r="C1526" s="4" t="s">
        <v>134</v>
      </c>
      <c r="D1526" s="17">
        <f t="shared" ref="D1526:D1531" si="905">E1526+F1526</f>
        <v>0</v>
      </c>
      <c r="E1526" s="17"/>
      <c r="F1526" s="17"/>
      <c r="G1526" s="17">
        <f t="shared" ref="G1526:G1531" si="906">H1526+I1526</f>
        <v>0</v>
      </c>
      <c r="H1526" s="17"/>
      <c r="I1526" s="17"/>
      <c r="J1526" s="17">
        <f t="shared" ref="J1526:J1531" si="907">K1526+L1526</f>
        <v>0</v>
      </c>
      <c r="K1526" s="17"/>
      <c r="L1526" s="17"/>
      <c r="M1526" s="17">
        <f t="shared" ref="M1526:M1531" si="908">N1526+O1526</f>
        <v>0</v>
      </c>
      <c r="N1526" s="17"/>
      <c r="O1526" s="17"/>
      <c r="P1526" s="17">
        <f t="shared" ref="P1526:P1531" si="909">Q1526+R1526</f>
        <v>0</v>
      </c>
      <c r="Q1526" s="17"/>
      <c r="R1526" s="17"/>
      <c r="S1526" s="17">
        <f t="shared" ref="S1526:S1531" si="910">T1526+U1526</f>
        <v>0</v>
      </c>
      <c r="T1526" s="17"/>
      <c r="U1526" s="17"/>
      <c r="V1526" s="17">
        <f t="shared" ref="V1526:V1531" si="911">W1526+X1526</f>
        <v>0</v>
      </c>
      <c r="W1526" s="17"/>
      <c r="X1526" s="17"/>
      <c r="Y1526" s="2"/>
      <c r="Z1526" s="2"/>
    </row>
    <row r="1527" spans="1:26" ht="16.5" thickTop="1" thickBot="1">
      <c r="A1527" s="13" t="str">
        <f t="shared" si="904"/>
        <v>a</v>
      </c>
      <c r="B1527" s="3" t="s">
        <v>0</v>
      </c>
      <c r="C1527" s="4" t="s">
        <v>129</v>
      </c>
      <c r="D1527" s="17">
        <f t="shared" si="905"/>
        <v>0</v>
      </c>
      <c r="E1527" s="17">
        <f>E1528+E1529</f>
        <v>0</v>
      </c>
      <c r="F1527" s="17">
        <f>F1528+F1529</f>
        <v>0</v>
      </c>
      <c r="G1527" s="17">
        <f t="shared" si="906"/>
        <v>0</v>
      </c>
      <c r="H1527" s="17">
        <f>H1528+H1529</f>
        <v>0</v>
      </c>
      <c r="I1527" s="17">
        <f>I1528+I1529</f>
        <v>0</v>
      </c>
      <c r="J1527" s="17">
        <f t="shared" si="907"/>
        <v>80000</v>
      </c>
      <c r="K1527" s="17">
        <f>K1528+K1529</f>
        <v>80000</v>
      </c>
      <c r="L1527" s="17">
        <f>L1528+L1529</f>
        <v>0</v>
      </c>
      <c r="M1527" s="17">
        <f t="shared" si="908"/>
        <v>0</v>
      </c>
      <c r="N1527" s="17">
        <f>N1528+N1529</f>
        <v>0</v>
      </c>
      <c r="O1527" s="17">
        <f>O1528+O1529</f>
        <v>0</v>
      </c>
      <c r="P1527" s="17">
        <f t="shared" si="909"/>
        <v>2800000</v>
      </c>
      <c r="Q1527" s="17">
        <f>Q1528+Q1529</f>
        <v>2800000</v>
      </c>
      <c r="R1527" s="17">
        <f>R1528+R1529</f>
        <v>0</v>
      </c>
      <c r="S1527" s="17">
        <f t="shared" si="910"/>
        <v>2800000</v>
      </c>
      <c r="T1527" s="17">
        <f>T1528+T1529</f>
        <v>2800000</v>
      </c>
      <c r="U1527" s="17">
        <f>U1528+U1529</f>
        <v>0</v>
      </c>
      <c r="V1527" s="17">
        <f t="shared" si="911"/>
        <v>2800000</v>
      </c>
      <c r="W1527" s="17">
        <f>W1528+W1529</f>
        <v>2800000</v>
      </c>
      <c r="X1527" s="17">
        <f>X1528+X1529</f>
        <v>0</v>
      </c>
      <c r="Y1527" s="2"/>
      <c r="Z1527" s="2"/>
    </row>
    <row r="1528" spans="1:26" ht="27" thickTop="1" thickBot="1">
      <c r="A1528" s="13" t="str">
        <f t="shared" si="904"/>
        <v>a</v>
      </c>
      <c r="B1528" s="3" t="s">
        <v>0</v>
      </c>
      <c r="C1528" s="11" t="s">
        <v>15</v>
      </c>
      <c r="D1528" s="19">
        <f t="shared" si="905"/>
        <v>0</v>
      </c>
      <c r="E1528" s="19"/>
      <c r="F1528" s="19"/>
      <c r="G1528" s="19">
        <f t="shared" si="906"/>
        <v>0</v>
      </c>
      <c r="H1528" s="19"/>
      <c r="I1528" s="19"/>
      <c r="J1528" s="19">
        <f t="shared" si="907"/>
        <v>30000</v>
      </c>
      <c r="K1528" s="19">
        <v>30000</v>
      </c>
      <c r="L1528" s="19"/>
      <c r="M1528" s="19">
        <f t="shared" si="908"/>
        <v>0</v>
      </c>
      <c r="N1528" s="19"/>
      <c r="O1528" s="19"/>
      <c r="P1528" s="19">
        <f t="shared" si="909"/>
        <v>1000000</v>
      </c>
      <c r="Q1528" s="19">
        <v>1000000</v>
      </c>
      <c r="R1528" s="19"/>
      <c r="S1528" s="19">
        <f t="shared" si="910"/>
        <v>1000000</v>
      </c>
      <c r="T1528" s="19">
        <v>1000000</v>
      </c>
      <c r="U1528" s="19"/>
      <c r="V1528" s="19">
        <f t="shared" si="911"/>
        <v>1000000</v>
      </c>
      <c r="W1528" s="19">
        <v>1000000</v>
      </c>
      <c r="X1528" s="19"/>
      <c r="Y1528" s="2"/>
      <c r="Z1528" s="2"/>
    </row>
    <row r="1529" spans="1:26" ht="27" thickTop="1" thickBot="1">
      <c r="A1529" s="13" t="str">
        <f t="shared" si="904"/>
        <v>a</v>
      </c>
      <c r="B1529" s="3" t="s">
        <v>0</v>
      </c>
      <c r="C1529" s="11" t="s">
        <v>16</v>
      </c>
      <c r="D1529" s="19">
        <f t="shared" si="905"/>
        <v>0</v>
      </c>
      <c r="E1529" s="19"/>
      <c r="F1529" s="19"/>
      <c r="G1529" s="19">
        <f t="shared" si="906"/>
        <v>0</v>
      </c>
      <c r="H1529" s="19"/>
      <c r="I1529" s="19"/>
      <c r="J1529" s="19">
        <f t="shared" si="907"/>
        <v>50000</v>
      </c>
      <c r="K1529" s="19">
        <v>50000</v>
      </c>
      <c r="L1529" s="19"/>
      <c r="M1529" s="19">
        <f t="shared" si="908"/>
        <v>0</v>
      </c>
      <c r="N1529" s="19"/>
      <c r="O1529" s="19"/>
      <c r="P1529" s="19">
        <f t="shared" si="909"/>
        <v>1800000</v>
      </c>
      <c r="Q1529" s="19">
        <v>1800000</v>
      </c>
      <c r="R1529" s="19"/>
      <c r="S1529" s="19">
        <f t="shared" si="910"/>
        <v>1800000</v>
      </c>
      <c r="T1529" s="19">
        <v>1800000</v>
      </c>
      <c r="U1529" s="19"/>
      <c r="V1529" s="19">
        <f t="shared" si="911"/>
        <v>1800000</v>
      </c>
      <c r="W1529" s="19">
        <v>1800000</v>
      </c>
      <c r="X1529" s="19"/>
      <c r="Y1529" s="2"/>
      <c r="Z1529" s="2"/>
    </row>
    <row r="1530" spans="1:26" s="8" customFormat="1" ht="16.5" thickTop="1" thickBot="1">
      <c r="A1530" s="13" t="str">
        <f t="shared" si="904"/>
        <v>a</v>
      </c>
      <c r="B1530" s="3" t="s">
        <v>0</v>
      </c>
      <c r="C1530" s="10" t="s">
        <v>17</v>
      </c>
      <c r="D1530" s="16">
        <f t="shared" si="905"/>
        <v>0</v>
      </c>
      <c r="E1530" s="16">
        <v>0</v>
      </c>
      <c r="F1530" s="16">
        <v>0</v>
      </c>
      <c r="G1530" s="16">
        <f t="shared" si="906"/>
        <v>0</v>
      </c>
      <c r="H1530" s="16">
        <v>0</v>
      </c>
      <c r="I1530" s="16">
        <v>0</v>
      </c>
      <c r="J1530" s="16">
        <f t="shared" si="907"/>
        <v>20000</v>
      </c>
      <c r="K1530" s="16">
        <v>20000</v>
      </c>
      <c r="L1530" s="16">
        <v>0</v>
      </c>
      <c r="M1530" s="16">
        <f t="shared" si="908"/>
        <v>0</v>
      </c>
      <c r="N1530" s="16">
        <v>0</v>
      </c>
      <c r="O1530" s="16">
        <v>0</v>
      </c>
      <c r="P1530" s="16">
        <f t="shared" si="909"/>
        <v>0</v>
      </c>
      <c r="Q1530" s="16">
        <v>0</v>
      </c>
      <c r="R1530" s="16">
        <v>0</v>
      </c>
      <c r="S1530" s="16">
        <f t="shared" si="910"/>
        <v>0</v>
      </c>
      <c r="T1530" s="16">
        <v>0</v>
      </c>
      <c r="U1530" s="16">
        <v>0</v>
      </c>
      <c r="V1530" s="16">
        <f t="shared" si="911"/>
        <v>0</v>
      </c>
      <c r="W1530" s="16">
        <v>0</v>
      </c>
      <c r="X1530" s="16">
        <v>0</v>
      </c>
      <c r="Y1530" s="2"/>
      <c r="Z1530" s="2"/>
    </row>
    <row r="1531" spans="1:26" ht="18" customHeight="1" thickTop="1" thickBot="1">
      <c r="A1531" s="13" t="str">
        <f t="shared" si="904"/>
        <v>b</v>
      </c>
      <c r="B1531" s="3"/>
      <c r="C1531" s="10" t="s">
        <v>18</v>
      </c>
      <c r="D1531" s="16">
        <f t="shared" si="905"/>
        <v>0</v>
      </c>
      <c r="E1531" s="16">
        <v>0</v>
      </c>
      <c r="F1531" s="16">
        <v>0</v>
      </c>
      <c r="G1531" s="16">
        <f t="shared" si="906"/>
        <v>0</v>
      </c>
      <c r="H1531" s="16">
        <v>0</v>
      </c>
      <c r="I1531" s="16">
        <v>0</v>
      </c>
      <c r="J1531" s="16">
        <f t="shared" si="907"/>
        <v>0</v>
      </c>
      <c r="K1531" s="16">
        <v>0</v>
      </c>
      <c r="L1531" s="16">
        <v>0</v>
      </c>
      <c r="M1531" s="16">
        <f t="shared" si="908"/>
        <v>0</v>
      </c>
      <c r="N1531" s="16">
        <v>0</v>
      </c>
      <c r="O1531" s="16">
        <v>0</v>
      </c>
      <c r="P1531" s="16">
        <f t="shared" si="909"/>
        <v>0</v>
      </c>
      <c r="Q1531" s="16">
        <v>0</v>
      </c>
      <c r="R1531" s="16">
        <v>0</v>
      </c>
      <c r="S1531" s="16">
        <f t="shared" si="910"/>
        <v>0</v>
      </c>
      <c r="T1531" s="16">
        <v>0</v>
      </c>
      <c r="U1531" s="16">
        <v>0</v>
      </c>
      <c r="V1531" s="16">
        <f t="shared" si="911"/>
        <v>0</v>
      </c>
      <c r="W1531" s="16">
        <v>0</v>
      </c>
      <c r="X1531" s="16">
        <v>0</v>
      </c>
      <c r="Y1531" s="2"/>
      <c r="Z1531" s="2"/>
    </row>
    <row r="1532" spans="1:26" ht="15.75" thickTop="1"/>
  </sheetData>
  <autoFilter ref="A6:Z1531"/>
  <mergeCells count="10">
    <mergeCell ref="B2:C2"/>
    <mergeCell ref="V4:X4"/>
    <mergeCell ref="D4:F4"/>
    <mergeCell ref="G4:I4"/>
    <mergeCell ref="J4:L4"/>
    <mergeCell ref="P4:R4"/>
    <mergeCell ref="B4:B5"/>
    <mergeCell ref="C4:C5"/>
    <mergeCell ref="M4:O4"/>
    <mergeCell ref="S4:U4"/>
  </mergeCells>
  <pageMargins left="0.11811023622047245" right="0.11811023622047245" top="0.11811023622047245" bottom="0.98425196850393704" header="0.11811023622047245" footer="0.98425196850393704"/>
  <pageSetup scale="75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განწერის დონეზე</vt:lpstr>
      <vt:lpstr>'განწერის დონეზე'!Print_Area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Darejan Iakobishvili</dc:creator>
  <cp:keywords/>
  <dc:description/>
  <cp:lastModifiedBy>Darejan Iakobishvili</cp:lastModifiedBy>
  <cp:lastPrinted>2019-08-15T13:16:20Z</cp:lastPrinted>
  <dcterms:created xsi:type="dcterms:W3CDTF">2019-08-14T07:02:34Z</dcterms:created>
  <dcterms:modified xsi:type="dcterms:W3CDTF">2019-08-23T12:14:01Z</dcterms:modified>
  <cp:category/>
  <cp:contentStatus/>
</cp:coreProperties>
</file>